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0\AÑO 2020- NUEVOS CUADROS con PDF\"/>
    </mc:Choice>
  </mc:AlternateContent>
  <bookViews>
    <workbookView xWindow="0" yWindow="0" windowWidth="21600" windowHeight="11025"/>
  </bookViews>
  <sheets>
    <sheet name="Cuadro 7" sheetId="2" r:id="rId1"/>
  </sheets>
  <definedNames>
    <definedName name="_xlnm._FilterDatabase" localSheetId="0" hidden="1">'Cuadro 7'!$A$1:$J$172</definedName>
    <definedName name="_xlnm.Print_Area" localSheetId="0">'Cuadro 7'!$A$1:$J$172</definedName>
    <definedName name="_xlnm.Print_Titles" localSheetId="0">'Cuadro 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2" l="1"/>
  <c r="E145" i="2"/>
  <c r="I162" i="2" l="1"/>
  <c r="H162" i="2"/>
  <c r="G162" i="2"/>
  <c r="F162" i="2"/>
  <c r="E162" i="2"/>
  <c r="D162" i="2"/>
  <c r="C162" i="2"/>
  <c r="B162" i="2"/>
  <c r="J145" i="2"/>
  <c r="J144" i="2" s="1"/>
  <c r="I145" i="2"/>
  <c r="H145" i="2"/>
  <c r="G145" i="2"/>
  <c r="D145" i="2"/>
  <c r="C145" i="2"/>
  <c r="B145" i="2"/>
  <c r="J139" i="2"/>
  <c r="I139" i="2"/>
  <c r="H139" i="2"/>
  <c r="G139" i="2"/>
  <c r="F139" i="2"/>
  <c r="E139" i="2"/>
  <c r="D139" i="2"/>
  <c r="C139" i="2"/>
  <c r="B139" i="2"/>
  <c r="J136" i="2"/>
  <c r="J135" i="2" s="1"/>
  <c r="I136" i="2"/>
  <c r="I135" i="2" s="1"/>
  <c r="H136" i="2"/>
  <c r="H135" i="2" s="1"/>
  <c r="G136" i="2"/>
  <c r="G135" i="2" s="1"/>
  <c r="F136" i="2"/>
  <c r="F135" i="2" s="1"/>
  <c r="E136" i="2"/>
  <c r="E135" i="2" s="1"/>
  <c r="D136" i="2"/>
  <c r="D135" i="2" s="1"/>
  <c r="C136" i="2"/>
  <c r="C135" i="2" s="1"/>
  <c r="B136" i="2"/>
  <c r="B135" i="2" s="1"/>
  <c r="J165" i="2"/>
  <c r="J164" i="2" s="1"/>
  <c r="I165" i="2"/>
  <c r="H165" i="2"/>
  <c r="H164" i="2" s="1"/>
  <c r="G165" i="2"/>
  <c r="F165" i="2"/>
  <c r="F164" i="2" s="1"/>
  <c r="E165" i="2"/>
  <c r="E164" i="2" s="1"/>
  <c r="D165" i="2"/>
  <c r="D164" i="2" s="1"/>
  <c r="C165" i="2"/>
  <c r="C164" i="2" s="1"/>
  <c r="B165" i="2"/>
  <c r="J124" i="2"/>
  <c r="I124" i="2"/>
  <c r="H124" i="2"/>
  <c r="G124" i="2"/>
  <c r="F124" i="2"/>
  <c r="E124" i="2"/>
  <c r="D124" i="2"/>
  <c r="C124" i="2"/>
  <c r="B124" i="2"/>
  <c r="J114" i="2"/>
  <c r="I114" i="2"/>
  <c r="H114" i="2"/>
  <c r="G114" i="2"/>
  <c r="F114" i="2"/>
  <c r="E114" i="2"/>
  <c r="D114" i="2"/>
  <c r="C114" i="2"/>
  <c r="B114" i="2"/>
  <c r="J131" i="2"/>
  <c r="I131" i="2"/>
  <c r="H131" i="2"/>
  <c r="G131" i="2"/>
  <c r="F131" i="2"/>
  <c r="E131" i="2"/>
  <c r="D131" i="2"/>
  <c r="C131" i="2"/>
  <c r="B131" i="2"/>
  <c r="J129" i="2"/>
  <c r="I129" i="2"/>
  <c r="H129" i="2"/>
  <c r="G129" i="2"/>
  <c r="F129" i="2"/>
  <c r="E129" i="2"/>
  <c r="D129" i="2"/>
  <c r="C129" i="2"/>
  <c r="B129" i="2"/>
  <c r="J106" i="2"/>
  <c r="I106" i="2"/>
  <c r="H106" i="2"/>
  <c r="G106" i="2"/>
  <c r="F106" i="2"/>
  <c r="E106" i="2"/>
  <c r="D106" i="2"/>
  <c r="C106" i="2"/>
  <c r="B106" i="2"/>
  <c r="J95" i="2"/>
  <c r="I95" i="2"/>
  <c r="H95" i="2"/>
  <c r="G95" i="2"/>
  <c r="F95" i="2"/>
  <c r="E95" i="2"/>
  <c r="D95" i="2"/>
  <c r="C95" i="2"/>
  <c r="B95" i="2"/>
  <c r="J109" i="2"/>
  <c r="I109" i="2"/>
  <c r="H109" i="2"/>
  <c r="G109" i="2"/>
  <c r="F109" i="2"/>
  <c r="F108" i="2" s="1"/>
  <c r="E109" i="2"/>
  <c r="E108" i="2" s="1"/>
  <c r="D109" i="2"/>
  <c r="D108" i="2" s="1"/>
  <c r="C109" i="2"/>
  <c r="B109" i="2"/>
  <c r="J76" i="2"/>
  <c r="I76" i="2"/>
  <c r="H76" i="2"/>
  <c r="G76" i="2"/>
  <c r="F76" i="2"/>
  <c r="E76" i="2"/>
  <c r="D76" i="2"/>
  <c r="C76" i="2"/>
  <c r="B76" i="2"/>
  <c r="J60" i="2"/>
  <c r="I60" i="2"/>
  <c r="H60" i="2"/>
  <c r="G60" i="2"/>
  <c r="F60" i="2"/>
  <c r="E60" i="2"/>
  <c r="D60" i="2"/>
  <c r="C60" i="2"/>
  <c r="B60" i="2"/>
  <c r="J57" i="2"/>
  <c r="J56" i="2" s="1"/>
  <c r="I57" i="2"/>
  <c r="I56" i="2" s="1"/>
  <c r="H57" i="2"/>
  <c r="H56" i="2" s="1"/>
  <c r="G57" i="2"/>
  <c r="G56" i="2" s="1"/>
  <c r="F57" i="2"/>
  <c r="F56" i="2" s="1"/>
  <c r="E57" i="2"/>
  <c r="E56" i="2" s="1"/>
  <c r="D57" i="2"/>
  <c r="D56" i="2" s="1"/>
  <c r="C57" i="2"/>
  <c r="C56" i="2" s="1"/>
  <c r="B57" i="2"/>
  <c r="B56" i="2" s="1"/>
  <c r="J87" i="2"/>
  <c r="I87" i="2"/>
  <c r="H87" i="2"/>
  <c r="G87" i="2"/>
  <c r="F87" i="2"/>
  <c r="E87" i="2"/>
  <c r="D87" i="2"/>
  <c r="C87" i="2"/>
  <c r="B87" i="2"/>
  <c r="J81" i="2"/>
  <c r="I81" i="2"/>
  <c r="H81" i="2"/>
  <c r="G81" i="2"/>
  <c r="F81" i="2"/>
  <c r="E81" i="2"/>
  <c r="D81" i="2"/>
  <c r="C81" i="2"/>
  <c r="B81" i="2"/>
  <c r="J39" i="2"/>
  <c r="I39" i="2"/>
  <c r="H39" i="2"/>
  <c r="G39" i="2"/>
  <c r="F39" i="2"/>
  <c r="E39" i="2"/>
  <c r="D39" i="2"/>
  <c r="C39" i="2"/>
  <c r="C34" i="2" s="1"/>
  <c r="B39" i="2"/>
  <c r="J38" i="2"/>
  <c r="I38" i="2"/>
  <c r="H38" i="2"/>
  <c r="G38" i="2"/>
  <c r="F38" i="2"/>
  <c r="E38" i="2"/>
  <c r="D38" i="2"/>
  <c r="B38" i="2"/>
  <c r="J37" i="2"/>
  <c r="I37" i="2"/>
  <c r="H37" i="2"/>
  <c r="G37" i="2"/>
  <c r="F37" i="2"/>
  <c r="E37" i="2"/>
  <c r="D37" i="2"/>
  <c r="B37" i="2"/>
  <c r="J36" i="2"/>
  <c r="I36" i="2"/>
  <c r="H36" i="2"/>
  <c r="G36" i="2"/>
  <c r="F36" i="2"/>
  <c r="E36" i="2"/>
  <c r="D36" i="2"/>
  <c r="B36" i="2"/>
  <c r="J35" i="2"/>
  <c r="I35" i="2"/>
  <c r="H35" i="2"/>
  <c r="G35" i="2"/>
  <c r="F35" i="2"/>
  <c r="E35" i="2"/>
  <c r="D35" i="2"/>
  <c r="B35" i="2"/>
  <c r="J33" i="2"/>
  <c r="I33" i="2"/>
  <c r="H33" i="2"/>
  <c r="G33" i="2"/>
  <c r="F33" i="2"/>
  <c r="E33" i="2"/>
  <c r="D33" i="2"/>
  <c r="B33" i="2"/>
  <c r="J32" i="2"/>
  <c r="I32" i="2"/>
  <c r="H32" i="2"/>
  <c r="G32" i="2"/>
  <c r="F32" i="2"/>
  <c r="E32" i="2"/>
  <c r="D32" i="2"/>
  <c r="B32" i="2"/>
  <c r="J31" i="2"/>
  <c r="I31" i="2"/>
  <c r="H31" i="2"/>
  <c r="G31" i="2"/>
  <c r="F31" i="2"/>
  <c r="E31" i="2"/>
  <c r="D31" i="2"/>
  <c r="B31" i="2"/>
  <c r="J30" i="2"/>
  <c r="I30" i="2"/>
  <c r="H30" i="2"/>
  <c r="G30" i="2"/>
  <c r="F30" i="2"/>
  <c r="E30" i="2"/>
  <c r="D30" i="2"/>
  <c r="B30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7" i="2"/>
  <c r="I27" i="2"/>
  <c r="H27" i="2"/>
  <c r="G27" i="2"/>
  <c r="F27" i="2"/>
  <c r="E27" i="2"/>
  <c r="D27" i="2"/>
  <c r="B27" i="2"/>
  <c r="J26" i="2"/>
  <c r="I26" i="2"/>
  <c r="H26" i="2"/>
  <c r="G26" i="2"/>
  <c r="F26" i="2"/>
  <c r="E26" i="2"/>
  <c r="D26" i="2"/>
  <c r="C26" i="2"/>
  <c r="B26" i="2"/>
  <c r="J25" i="2"/>
  <c r="I25" i="2"/>
  <c r="H25" i="2"/>
  <c r="G25" i="2"/>
  <c r="F25" i="2"/>
  <c r="E25" i="2"/>
  <c r="D25" i="2"/>
  <c r="B25" i="2"/>
  <c r="J24" i="2"/>
  <c r="I24" i="2"/>
  <c r="H24" i="2"/>
  <c r="G24" i="2"/>
  <c r="F24" i="2"/>
  <c r="E24" i="2"/>
  <c r="D24" i="2"/>
  <c r="B24" i="2"/>
  <c r="J23" i="2"/>
  <c r="I23" i="2"/>
  <c r="H23" i="2"/>
  <c r="G23" i="2"/>
  <c r="F23" i="2"/>
  <c r="E23" i="2"/>
  <c r="D23" i="2"/>
  <c r="B23" i="2"/>
  <c r="J22" i="2"/>
  <c r="I22" i="2"/>
  <c r="H22" i="2"/>
  <c r="G22" i="2"/>
  <c r="F22" i="2"/>
  <c r="E22" i="2"/>
  <c r="D22" i="2"/>
  <c r="B22" i="2"/>
  <c r="J21" i="2"/>
  <c r="I21" i="2"/>
  <c r="H21" i="2"/>
  <c r="G21" i="2"/>
  <c r="F21" i="2"/>
  <c r="E21" i="2"/>
  <c r="D21" i="2"/>
  <c r="B21" i="2"/>
  <c r="J20" i="2"/>
  <c r="I20" i="2"/>
  <c r="H20" i="2"/>
  <c r="G20" i="2"/>
  <c r="F20" i="2"/>
  <c r="E20" i="2"/>
  <c r="D20" i="2"/>
  <c r="B20" i="2"/>
  <c r="J19" i="2"/>
  <c r="I19" i="2"/>
  <c r="H19" i="2"/>
  <c r="G19" i="2"/>
  <c r="F19" i="2"/>
  <c r="E19" i="2"/>
  <c r="D19" i="2"/>
  <c r="B19" i="2"/>
  <c r="J18" i="2"/>
  <c r="I18" i="2"/>
  <c r="H18" i="2"/>
  <c r="G18" i="2"/>
  <c r="F18" i="2"/>
  <c r="E18" i="2"/>
  <c r="D18" i="2"/>
  <c r="B18" i="2"/>
  <c r="J17" i="2"/>
  <c r="I17" i="2"/>
  <c r="H17" i="2"/>
  <c r="G17" i="2"/>
  <c r="F17" i="2"/>
  <c r="E17" i="2"/>
  <c r="D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B15" i="2"/>
  <c r="J14" i="2"/>
  <c r="I14" i="2"/>
  <c r="H14" i="2"/>
  <c r="G14" i="2"/>
  <c r="F14" i="2"/>
  <c r="E14" i="2"/>
  <c r="D14" i="2"/>
  <c r="B14" i="2"/>
  <c r="J11" i="2"/>
  <c r="I11" i="2"/>
  <c r="H11" i="2"/>
  <c r="G11" i="2"/>
  <c r="F11" i="2"/>
  <c r="E11" i="2"/>
  <c r="D11" i="2"/>
  <c r="B11" i="2"/>
  <c r="J10" i="2"/>
  <c r="I10" i="2"/>
  <c r="H10" i="2"/>
  <c r="G10" i="2"/>
  <c r="F10" i="2"/>
  <c r="E10" i="2"/>
  <c r="D10" i="2"/>
  <c r="B10" i="2"/>
  <c r="C9" i="2"/>
  <c r="C8" i="2" s="1"/>
  <c r="J53" i="2"/>
  <c r="I53" i="2"/>
  <c r="H53" i="2"/>
  <c r="G53" i="2"/>
  <c r="F53" i="2"/>
  <c r="E53" i="2"/>
  <c r="D53" i="2"/>
  <c r="B53" i="2"/>
  <c r="J52" i="2"/>
  <c r="I52" i="2"/>
  <c r="H52" i="2"/>
  <c r="G52" i="2"/>
  <c r="F52" i="2"/>
  <c r="E52" i="2"/>
  <c r="D52" i="2"/>
  <c r="B52" i="2"/>
  <c r="J51" i="2"/>
  <c r="I51" i="2"/>
  <c r="H51" i="2"/>
  <c r="G51" i="2"/>
  <c r="F51" i="2"/>
  <c r="E51" i="2"/>
  <c r="D51" i="2"/>
  <c r="B51" i="2"/>
  <c r="J50" i="2"/>
  <c r="I50" i="2"/>
  <c r="H50" i="2"/>
  <c r="G50" i="2"/>
  <c r="F50" i="2"/>
  <c r="E50" i="2"/>
  <c r="D50" i="2"/>
  <c r="B50" i="2"/>
  <c r="J49" i="2"/>
  <c r="I49" i="2"/>
  <c r="H49" i="2"/>
  <c r="G49" i="2"/>
  <c r="F49" i="2"/>
  <c r="E49" i="2"/>
  <c r="D49" i="2"/>
  <c r="B49" i="2"/>
  <c r="J48" i="2"/>
  <c r="I48" i="2"/>
  <c r="H48" i="2"/>
  <c r="G48" i="2"/>
  <c r="F48" i="2"/>
  <c r="E48" i="2"/>
  <c r="D48" i="2"/>
  <c r="B48" i="2"/>
  <c r="C47" i="2"/>
  <c r="J46" i="2"/>
  <c r="I46" i="2"/>
  <c r="H46" i="2"/>
  <c r="G46" i="2"/>
  <c r="F46" i="2"/>
  <c r="E46" i="2"/>
  <c r="D46" i="2"/>
  <c r="B46" i="2"/>
  <c r="J45" i="2"/>
  <c r="I45" i="2"/>
  <c r="H45" i="2"/>
  <c r="G45" i="2"/>
  <c r="F45" i="2"/>
  <c r="E45" i="2"/>
  <c r="D45" i="2"/>
  <c r="C45" i="2"/>
  <c r="C41" i="2" s="1"/>
  <c r="B45" i="2"/>
  <c r="J44" i="2"/>
  <c r="I44" i="2"/>
  <c r="H44" i="2"/>
  <c r="G44" i="2"/>
  <c r="F44" i="2"/>
  <c r="E44" i="2"/>
  <c r="D44" i="2"/>
  <c r="B44" i="2"/>
  <c r="J43" i="2"/>
  <c r="I43" i="2"/>
  <c r="H43" i="2"/>
  <c r="G43" i="2"/>
  <c r="F43" i="2"/>
  <c r="E43" i="2"/>
  <c r="D43" i="2"/>
  <c r="B43" i="2"/>
  <c r="J42" i="2"/>
  <c r="I42" i="2"/>
  <c r="H42" i="2"/>
  <c r="G42" i="2"/>
  <c r="F42" i="2"/>
  <c r="E42" i="2"/>
  <c r="D42" i="2"/>
  <c r="B42" i="2"/>
  <c r="D80" i="2" l="1"/>
  <c r="F80" i="2"/>
  <c r="I59" i="2"/>
  <c r="H113" i="2"/>
  <c r="B144" i="2"/>
  <c r="F47" i="2"/>
  <c r="H55" i="2"/>
  <c r="F128" i="2"/>
  <c r="C59" i="2"/>
  <c r="H59" i="2"/>
  <c r="C55" i="2"/>
  <c r="D128" i="2"/>
  <c r="D113" i="2"/>
  <c r="F113" i="2"/>
  <c r="B113" i="2"/>
  <c r="G113" i="2"/>
  <c r="I113" i="2"/>
  <c r="I47" i="2"/>
  <c r="H34" i="2"/>
  <c r="C112" i="2"/>
  <c r="D41" i="2"/>
  <c r="C40" i="2"/>
  <c r="G9" i="2"/>
  <c r="G8" i="2" s="1"/>
  <c r="I9" i="2"/>
  <c r="I8" i="2" s="1"/>
  <c r="G93" i="2"/>
  <c r="D93" i="2"/>
  <c r="C113" i="2"/>
  <c r="G34" i="2"/>
  <c r="E34" i="2"/>
  <c r="J34" i="2"/>
  <c r="B59" i="2"/>
  <c r="G59" i="2"/>
  <c r="D134" i="2"/>
  <c r="J41" i="2"/>
  <c r="F41" i="2"/>
  <c r="J9" i="2"/>
  <c r="J8" i="2" s="1"/>
  <c r="B13" i="2"/>
  <c r="C13" i="2"/>
  <c r="C12" i="2" s="1"/>
  <c r="D34" i="2"/>
  <c r="F34" i="2"/>
  <c r="B34" i="2"/>
  <c r="D94" i="2"/>
  <c r="D144" i="2"/>
  <c r="F144" i="2"/>
  <c r="I34" i="2"/>
  <c r="C94" i="2"/>
  <c r="H94" i="2"/>
  <c r="H41" i="2"/>
  <c r="G41" i="2"/>
  <c r="B47" i="2"/>
  <c r="E47" i="2"/>
  <c r="J47" i="2"/>
  <c r="D47" i="2"/>
  <c r="B93" i="2"/>
  <c r="B108" i="2"/>
  <c r="I108" i="2"/>
  <c r="I93" i="2"/>
  <c r="F94" i="2"/>
  <c r="I13" i="2"/>
  <c r="G108" i="2"/>
  <c r="I41" i="2"/>
  <c r="H47" i="2"/>
  <c r="G47" i="2"/>
  <c r="G144" i="2"/>
  <c r="I144" i="2"/>
  <c r="H9" i="2"/>
  <c r="H8" i="2" s="1"/>
  <c r="F13" i="2"/>
  <c r="B55" i="2"/>
  <c r="G55" i="2"/>
  <c r="I55" i="2"/>
  <c r="C128" i="2"/>
  <c r="H128" i="2"/>
  <c r="B41" i="2"/>
  <c r="E41" i="2"/>
  <c r="D9" i="2"/>
  <c r="D8" i="2" s="1"/>
  <c r="F9" i="2"/>
  <c r="F8" i="2" s="1"/>
  <c r="B9" i="2"/>
  <c r="B8" i="2" s="1"/>
  <c r="E9" i="2"/>
  <c r="E8" i="2" s="1"/>
  <c r="H13" i="2"/>
  <c r="G13" i="2"/>
  <c r="D13" i="2"/>
  <c r="C80" i="2"/>
  <c r="H80" i="2"/>
  <c r="E59" i="2"/>
  <c r="J59" i="2"/>
  <c r="F93" i="2"/>
  <c r="B94" i="2"/>
  <c r="G94" i="2"/>
  <c r="I94" i="2"/>
  <c r="E94" i="2"/>
  <c r="J94" i="2"/>
  <c r="H112" i="2"/>
  <c r="E113" i="2"/>
  <c r="J113" i="2"/>
  <c r="J134" i="2"/>
  <c r="E144" i="2"/>
  <c r="C144" i="2"/>
  <c r="H144" i="2"/>
  <c r="D55" i="2"/>
  <c r="D59" i="2"/>
  <c r="F59" i="2"/>
  <c r="E134" i="2"/>
  <c r="F55" i="2"/>
  <c r="B80" i="2"/>
  <c r="G80" i="2"/>
  <c r="E55" i="2"/>
  <c r="E80" i="2"/>
  <c r="J55" i="2"/>
  <c r="J80" i="2"/>
  <c r="E93" i="2"/>
  <c r="J93" i="2"/>
  <c r="D112" i="2"/>
  <c r="F112" i="2"/>
  <c r="H134" i="2"/>
  <c r="C93" i="2"/>
  <c r="C108" i="2"/>
  <c r="H93" i="2"/>
  <c r="H108" i="2"/>
  <c r="B134" i="2"/>
  <c r="B164" i="2"/>
  <c r="G134" i="2"/>
  <c r="G164" i="2"/>
  <c r="I134" i="2"/>
  <c r="I164" i="2"/>
  <c r="E13" i="2"/>
  <c r="J13" i="2"/>
  <c r="I80" i="2"/>
  <c r="J108" i="2"/>
  <c r="B112" i="2"/>
  <c r="B128" i="2"/>
  <c r="G112" i="2"/>
  <c r="G128" i="2"/>
  <c r="I112" i="2"/>
  <c r="I128" i="2"/>
  <c r="E112" i="2"/>
  <c r="E128" i="2"/>
  <c r="J112" i="2"/>
  <c r="J128" i="2"/>
  <c r="C134" i="2"/>
  <c r="B7" i="2" l="1"/>
  <c r="F40" i="2"/>
  <c r="H12" i="2"/>
  <c r="F12" i="2"/>
  <c r="I40" i="2"/>
  <c r="D40" i="2"/>
  <c r="G12" i="2"/>
  <c r="E40" i="2"/>
  <c r="H40" i="2"/>
  <c r="B12" i="2"/>
  <c r="B40" i="2"/>
  <c r="E12" i="2"/>
  <c r="I7" i="2"/>
  <c r="D12" i="2"/>
  <c r="G40" i="2"/>
  <c r="I12" i="2"/>
  <c r="C7" i="2"/>
  <c r="F7" i="2"/>
  <c r="J40" i="2"/>
  <c r="H7" i="2"/>
  <c r="D7" i="2"/>
  <c r="G7" i="2"/>
  <c r="J12" i="2"/>
  <c r="J7" i="2"/>
  <c r="E7" i="2"/>
</calcChain>
</file>

<file path=xl/sharedStrings.xml><?xml version="1.0" encoding="utf-8"?>
<sst xmlns="http://schemas.openxmlformats.org/spreadsheetml/2006/main" count="182" uniqueCount="69">
  <si>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</si>
  <si>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</si>
  <si>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</si>
  <si>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</si>
  <si>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</si>
  <si>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</si>
  <si>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</si>
  <si>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</si>
  <si>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</si>
  <si>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Primer trimestre</t>
  </si>
  <si>
    <t>Segundo trimestre</t>
  </si>
  <si>
    <t>Tercer trimestre</t>
  </si>
  <si>
    <t>Cuarto trimestre</t>
  </si>
  <si>
    <t xml:space="preserve">NOTA: Obras que iniciaron proceso de construcción en el período de referencia. </t>
  </si>
  <si>
    <t xml:space="preserve"> -  Cantidad nula o cero.</t>
  </si>
  <si>
    <t>(P) Cifras preliminares.</t>
  </si>
  <si>
    <t xml:space="preserve">TOTAL </t>
  </si>
  <si>
    <t>Y  SAN MIGUELITO, POR NÚMERO, UNIDADES Y ÁREA, SEGÚN PROVINCIA, DISTRITO Y CORREGIMIENTO: AÑO 2020 (P), POR TRIMESTRE</t>
  </si>
  <si>
    <t>Alcalde Díaz</t>
  </si>
  <si>
    <t>Panamá Oeste</t>
  </si>
  <si>
    <t>Arraiján</t>
  </si>
  <si>
    <t>Cerro Silvestre</t>
  </si>
  <si>
    <t>Juan Demóstenes Arosemena</t>
  </si>
  <si>
    <t>Nuevo Emperador</t>
  </si>
  <si>
    <t>Veracruz</t>
  </si>
  <si>
    <t>Vista Alegre</t>
  </si>
  <si>
    <t>Barrio Colón</t>
  </si>
  <si>
    <t>El Arado</t>
  </si>
  <si>
    <t>Guadalupe</t>
  </si>
  <si>
    <t>Herrera</t>
  </si>
  <si>
    <t>Playa Leona</t>
  </si>
  <si>
    <t>Puerto Caimito</t>
  </si>
  <si>
    <t>Buena Vista</t>
  </si>
  <si>
    <t>Cristóbal</t>
  </si>
  <si>
    <t>Betania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</si>
  <si>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</si>
  <si>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</si>
  <si>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</si>
  <si>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</si>
  <si>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</si>
  <si>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</si>
  <si>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</si>
  <si>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</si>
  <si>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</si>
  <si>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</si>
  <si>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</si>
  <si>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Pueblo Nuevo</t>
  </si>
  <si>
    <t>Río Abajo</t>
  </si>
  <si>
    <t>San Francisco</t>
  </si>
  <si>
    <t>San Martín</t>
  </si>
  <si>
    <t>Tocumen</t>
  </si>
  <si>
    <t xml:space="preserve"> 24 de Diciembre</t>
  </si>
  <si>
    <t>Arnulfo Arias Madrid</t>
  </si>
  <si>
    <t>Belisario Porras</t>
  </si>
  <si>
    <t>Rufina Alfaro</t>
  </si>
  <si>
    <t>Victoriano Lorenzo</t>
  </si>
  <si>
    <t>Colón</t>
  </si>
  <si>
    <t>Panamá</t>
  </si>
  <si>
    <t xml:space="preserve"> TOTAL </t>
  </si>
  <si>
    <t>TOTAL</t>
  </si>
  <si>
    <t>La Chorrera</t>
  </si>
  <si>
    <t>San Miguelito</t>
  </si>
  <si>
    <t>24 de Diciembre</t>
  </si>
  <si>
    <t>Ancón</t>
  </si>
  <si>
    <t xml:space="preserve">CUADRO 7.  CONSTRUCCIONES RESIDENCIALES NUEVAS EN PROCESO EN LOS DISTRITOS DE ARRAIJÁN, COLÓN, LA CHORRERA,  PANAMÁ  </t>
  </si>
  <si>
    <t>(1)  Incluye cuartos de alquiler.</t>
  </si>
  <si>
    <t>Edificio de apartamento (1)</t>
  </si>
  <si>
    <t>Amelia Denis De Icaza</t>
  </si>
  <si>
    <t>Panamá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</si>
</sst>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Fill="1" applyBorder="1"/>
    <xf numFmtId="0" fontId="1" fillId="0" borderId="0" xfId="1" applyFont="1" applyFill="1"/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1" fillId="4" borderId="0" xfId="2" applyNumberFormat="1" applyFont="1" applyFill="1" applyAlignment="1">
      <alignment horizontal="left" indent="3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164" fontId="1" fillId="4" borderId="5" xfId="2" applyNumberFormat="1" applyFont="1" applyFill="1" applyBorder="1" applyAlignment="1">
      <alignment horizontal="left" indent="3"/>
    </xf>
    <xf numFmtId="164" fontId="1" fillId="4" borderId="1" xfId="1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left"/>
    </xf>
    <xf numFmtId="164" fontId="1" fillId="4" borderId="0" xfId="1" applyNumberFormat="1" applyFont="1" applyFill="1" applyBorder="1"/>
    <xf numFmtId="164" fontId="2" fillId="4" borderId="0" xfId="1" applyNumberFormat="1" applyFont="1" applyFill="1" applyBorder="1" applyAlignment="1">
      <alignment vertical="center"/>
    </xf>
    <xf numFmtId="49" fontId="2" fillId="4" borderId="0" xfId="1" applyNumberFormat="1" applyFont="1" applyFill="1" applyBorder="1" applyAlignment="1">
      <alignment vertical="center"/>
    </xf>
    <xf numFmtId="164" fontId="1" fillId="4" borderId="12" xfId="2" applyNumberFormat="1" applyFont="1" applyFill="1" applyBorder="1" applyAlignment="1">
      <alignment horizontal="left" indent="3"/>
    </xf>
    <xf numFmtId="164" fontId="1" fillId="4" borderId="11" xfId="1" applyNumberFormat="1" applyFont="1" applyFill="1" applyBorder="1"/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5" xfId="2" applyNumberFormat="1" applyFont="1" applyFill="1" applyBorder="1" applyAlignment="1">
      <alignment horizontal="left" indent="2"/>
    </xf>
    <xf numFmtId="164" fontId="2" fillId="4" borderId="0" xfId="2" applyNumberFormat="1" applyFont="1" applyFill="1" applyAlignment="1">
      <alignment horizontal="center"/>
    </xf>
    <xf numFmtId="164" fontId="2" fillId="4" borderId="1" xfId="1" applyNumberFormat="1" applyFont="1" applyFill="1" applyBorder="1" applyAlignment="1"/>
    <xf numFmtId="164" fontId="2" fillId="4" borderId="9" xfId="1" applyNumberFormat="1" applyFont="1" applyFill="1" applyBorder="1" applyAlignment="1"/>
    <xf numFmtId="164" fontId="1" fillId="4" borderId="0" xfId="2" applyNumberFormat="1" applyFont="1" applyFill="1" applyAlignment="1">
      <alignment horizontal="left"/>
    </xf>
    <xf numFmtId="164" fontId="2" fillId="4" borderId="5" xfId="2" applyNumberFormat="1" applyFont="1" applyFill="1" applyBorder="1" applyAlignment="1">
      <alignment horizontal="center"/>
    </xf>
    <xf numFmtId="164" fontId="1" fillId="4" borderId="5" xfId="2" applyNumberFormat="1" applyFont="1" applyFill="1" applyBorder="1" applyAlignment="1">
      <alignment horizontal="left"/>
    </xf>
    <xf numFmtId="164" fontId="2" fillId="4" borderId="0" xfId="2" applyNumberFormat="1" applyFont="1" applyFill="1" applyBorder="1" applyAlignment="1">
      <alignment horizontal="center"/>
    </xf>
    <xf numFmtId="164" fontId="1" fillId="4" borderId="0" xfId="2" applyNumberFormat="1" applyFont="1" applyFill="1" applyAlignment="1">
      <alignment horizontal="left" indent="2"/>
    </xf>
    <xf numFmtId="164" fontId="2" fillId="4" borderId="0" xfId="1" applyNumberFormat="1" applyFont="1" applyFill="1" applyBorder="1" applyAlignment="1"/>
    <xf numFmtId="0" fontId="1" fillId="0" borderId="0" xfId="1" applyFont="1" applyBorder="1" applyAlignment="1"/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5"/>
  <sheetViews>
    <sheetView tabSelected="1" zoomScale="95" zoomScaleNormal="95" zoomScaleSheetLayoutView="80" workbookViewId="0">
      <selection activeCell="M7" sqref="M7"/>
    </sheetView>
  </sheetViews>
  <sheetFormatPr baseColWidth="10" defaultRowHeight="12.75" x14ac:dyDescent="0.25"/>
  <cols>
    <col min="1" max="1" width="32.140625" style="3" customWidth="1"/>
    <col min="2" max="2" width="14.140625" style="3" customWidth="1"/>
    <col min="3" max="3" width="11.42578125" style="11" customWidth="1"/>
    <col min="4" max="4" width="13.140625" style="3" customWidth="1"/>
    <col min="5" max="5" width="14.7109375" style="3" customWidth="1"/>
    <col min="6" max="6" width="11.28515625" style="11" customWidth="1"/>
    <col min="7" max="7" width="12.85546875" style="3" customWidth="1"/>
    <col min="8" max="8" width="14.140625" style="3" customWidth="1"/>
    <col min="9" max="9" width="11.7109375" style="11" customWidth="1"/>
    <col min="10" max="10" width="14.140625" style="3" customWidth="1"/>
    <col min="11" max="11" width="11.42578125" style="10"/>
    <col min="12" max="253" width="11.42578125" style="3"/>
    <col min="254" max="254" width="24.42578125" style="3" customWidth="1"/>
    <col min="255" max="255" width="14.42578125" style="3" customWidth="1"/>
    <col min="256" max="256" width="11.42578125" style="3"/>
    <col min="257" max="257" width="13.140625" style="3" customWidth="1"/>
    <col min="258" max="258" width="12.28515625" style="3" customWidth="1"/>
    <col min="259" max="259" width="15.42578125" style="3" customWidth="1"/>
    <col min="260" max="260" width="12.5703125" style="3" customWidth="1"/>
    <col min="261" max="261" width="12.85546875" style="3" customWidth="1"/>
    <col min="262" max="262" width="12.140625" style="3" customWidth="1"/>
    <col min="263" max="263" width="15.42578125" style="3" customWidth="1"/>
    <col min="264" max="264" width="11.7109375" style="3" customWidth="1"/>
    <col min="265" max="265" width="13.7109375" style="3" customWidth="1"/>
    <col min="266" max="266" width="12.5703125" style="3" customWidth="1"/>
    <col min="267" max="509" width="11.42578125" style="3"/>
    <col min="510" max="510" width="24.42578125" style="3" customWidth="1"/>
    <col min="511" max="511" width="14.42578125" style="3" customWidth="1"/>
    <col min="512" max="512" width="11.42578125" style="3"/>
    <col min="513" max="513" width="13.140625" style="3" customWidth="1"/>
    <col min="514" max="514" width="12.28515625" style="3" customWidth="1"/>
    <col min="515" max="515" width="15.42578125" style="3" customWidth="1"/>
    <col min="516" max="516" width="12.5703125" style="3" customWidth="1"/>
    <col min="517" max="517" width="12.85546875" style="3" customWidth="1"/>
    <col min="518" max="518" width="12.140625" style="3" customWidth="1"/>
    <col min="519" max="519" width="15.42578125" style="3" customWidth="1"/>
    <col min="520" max="520" width="11.7109375" style="3" customWidth="1"/>
    <col min="521" max="521" width="13.7109375" style="3" customWidth="1"/>
    <col min="522" max="522" width="12.5703125" style="3" customWidth="1"/>
    <col min="523" max="765" width="11.42578125" style="3"/>
    <col min="766" max="766" width="24.42578125" style="3" customWidth="1"/>
    <col min="767" max="767" width="14.42578125" style="3" customWidth="1"/>
    <col min="768" max="768" width="11.42578125" style="3"/>
    <col min="769" max="769" width="13.140625" style="3" customWidth="1"/>
    <col min="770" max="770" width="12.28515625" style="3" customWidth="1"/>
    <col min="771" max="771" width="15.42578125" style="3" customWidth="1"/>
    <col min="772" max="772" width="12.5703125" style="3" customWidth="1"/>
    <col min="773" max="773" width="12.85546875" style="3" customWidth="1"/>
    <col min="774" max="774" width="12.140625" style="3" customWidth="1"/>
    <col min="775" max="775" width="15.42578125" style="3" customWidth="1"/>
    <col min="776" max="776" width="11.7109375" style="3" customWidth="1"/>
    <col min="777" max="777" width="13.7109375" style="3" customWidth="1"/>
    <col min="778" max="778" width="12.5703125" style="3" customWidth="1"/>
    <col min="779" max="1021" width="11.42578125" style="3"/>
    <col min="1022" max="1022" width="24.42578125" style="3" customWidth="1"/>
    <col min="1023" max="1023" width="14.42578125" style="3" customWidth="1"/>
    <col min="1024" max="1024" width="11.42578125" style="3"/>
    <col min="1025" max="1025" width="13.140625" style="3" customWidth="1"/>
    <col min="1026" max="1026" width="12.28515625" style="3" customWidth="1"/>
    <col min="1027" max="1027" width="15.42578125" style="3" customWidth="1"/>
    <col min="1028" max="1028" width="12.5703125" style="3" customWidth="1"/>
    <col min="1029" max="1029" width="12.85546875" style="3" customWidth="1"/>
    <col min="1030" max="1030" width="12.140625" style="3" customWidth="1"/>
    <col min="1031" max="1031" width="15.42578125" style="3" customWidth="1"/>
    <col min="1032" max="1032" width="11.7109375" style="3" customWidth="1"/>
    <col min="1033" max="1033" width="13.7109375" style="3" customWidth="1"/>
    <col min="1034" max="1034" width="12.5703125" style="3" customWidth="1"/>
    <col min="1035" max="1277" width="11.42578125" style="3"/>
    <col min="1278" max="1278" width="24.42578125" style="3" customWidth="1"/>
    <col min="1279" max="1279" width="14.42578125" style="3" customWidth="1"/>
    <col min="1280" max="1280" width="11.42578125" style="3"/>
    <col min="1281" max="1281" width="13.140625" style="3" customWidth="1"/>
    <col min="1282" max="1282" width="12.28515625" style="3" customWidth="1"/>
    <col min="1283" max="1283" width="15.42578125" style="3" customWidth="1"/>
    <col min="1284" max="1284" width="12.5703125" style="3" customWidth="1"/>
    <col min="1285" max="1285" width="12.85546875" style="3" customWidth="1"/>
    <col min="1286" max="1286" width="12.140625" style="3" customWidth="1"/>
    <col min="1287" max="1287" width="15.42578125" style="3" customWidth="1"/>
    <col min="1288" max="1288" width="11.7109375" style="3" customWidth="1"/>
    <col min="1289" max="1289" width="13.7109375" style="3" customWidth="1"/>
    <col min="1290" max="1290" width="12.5703125" style="3" customWidth="1"/>
    <col min="1291" max="1533" width="11.42578125" style="3"/>
    <col min="1534" max="1534" width="24.42578125" style="3" customWidth="1"/>
    <col min="1535" max="1535" width="14.42578125" style="3" customWidth="1"/>
    <col min="1536" max="1536" width="11.42578125" style="3"/>
    <col min="1537" max="1537" width="13.140625" style="3" customWidth="1"/>
    <col min="1538" max="1538" width="12.28515625" style="3" customWidth="1"/>
    <col min="1539" max="1539" width="15.42578125" style="3" customWidth="1"/>
    <col min="1540" max="1540" width="12.5703125" style="3" customWidth="1"/>
    <col min="1541" max="1541" width="12.85546875" style="3" customWidth="1"/>
    <col min="1542" max="1542" width="12.140625" style="3" customWidth="1"/>
    <col min="1543" max="1543" width="15.42578125" style="3" customWidth="1"/>
    <col min="1544" max="1544" width="11.7109375" style="3" customWidth="1"/>
    <col min="1545" max="1545" width="13.7109375" style="3" customWidth="1"/>
    <col min="1546" max="1546" width="12.5703125" style="3" customWidth="1"/>
    <col min="1547" max="1789" width="11.42578125" style="3"/>
    <col min="1790" max="1790" width="24.42578125" style="3" customWidth="1"/>
    <col min="1791" max="1791" width="14.42578125" style="3" customWidth="1"/>
    <col min="1792" max="1792" width="11.42578125" style="3"/>
    <col min="1793" max="1793" width="13.140625" style="3" customWidth="1"/>
    <col min="1794" max="1794" width="12.28515625" style="3" customWidth="1"/>
    <col min="1795" max="1795" width="15.42578125" style="3" customWidth="1"/>
    <col min="1796" max="1796" width="12.5703125" style="3" customWidth="1"/>
    <col min="1797" max="1797" width="12.85546875" style="3" customWidth="1"/>
    <col min="1798" max="1798" width="12.140625" style="3" customWidth="1"/>
    <col min="1799" max="1799" width="15.42578125" style="3" customWidth="1"/>
    <col min="1800" max="1800" width="11.7109375" style="3" customWidth="1"/>
    <col min="1801" max="1801" width="13.7109375" style="3" customWidth="1"/>
    <col min="1802" max="1802" width="12.5703125" style="3" customWidth="1"/>
    <col min="1803" max="2045" width="11.42578125" style="3"/>
    <col min="2046" max="2046" width="24.42578125" style="3" customWidth="1"/>
    <col min="2047" max="2047" width="14.42578125" style="3" customWidth="1"/>
    <col min="2048" max="2048" width="11.42578125" style="3"/>
    <col min="2049" max="2049" width="13.140625" style="3" customWidth="1"/>
    <col min="2050" max="2050" width="12.28515625" style="3" customWidth="1"/>
    <col min="2051" max="2051" width="15.42578125" style="3" customWidth="1"/>
    <col min="2052" max="2052" width="12.5703125" style="3" customWidth="1"/>
    <col min="2053" max="2053" width="12.85546875" style="3" customWidth="1"/>
    <col min="2054" max="2054" width="12.140625" style="3" customWidth="1"/>
    <col min="2055" max="2055" width="15.42578125" style="3" customWidth="1"/>
    <col min="2056" max="2056" width="11.7109375" style="3" customWidth="1"/>
    <col min="2057" max="2057" width="13.7109375" style="3" customWidth="1"/>
    <col min="2058" max="2058" width="12.5703125" style="3" customWidth="1"/>
    <col min="2059" max="2301" width="11.42578125" style="3"/>
    <col min="2302" max="2302" width="24.42578125" style="3" customWidth="1"/>
    <col min="2303" max="2303" width="14.42578125" style="3" customWidth="1"/>
    <col min="2304" max="2304" width="11.42578125" style="3"/>
    <col min="2305" max="2305" width="13.140625" style="3" customWidth="1"/>
    <col min="2306" max="2306" width="12.28515625" style="3" customWidth="1"/>
    <col min="2307" max="2307" width="15.42578125" style="3" customWidth="1"/>
    <col min="2308" max="2308" width="12.5703125" style="3" customWidth="1"/>
    <col min="2309" max="2309" width="12.85546875" style="3" customWidth="1"/>
    <col min="2310" max="2310" width="12.140625" style="3" customWidth="1"/>
    <col min="2311" max="2311" width="15.42578125" style="3" customWidth="1"/>
    <col min="2312" max="2312" width="11.7109375" style="3" customWidth="1"/>
    <col min="2313" max="2313" width="13.7109375" style="3" customWidth="1"/>
    <col min="2314" max="2314" width="12.5703125" style="3" customWidth="1"/>
    <col min="2315" max="2557" width="11.42578125" style="3"/>
    <col min="2558" max="2558" width="24.42578125" style="3" customWidth="1"/>
    <col min="2559" max="2559" width="14.42578125" style="3" customWidth="1"/>
    <col min="2560" max="2560" width="11.42578125" style="3"/>
    <col min="2561" max="2561" width="13.140625" style="3" customWidth="1"/>
    <col min="2562" max="2562" width="12.28515625" style="3" customWidth="1"/>
    <col min="2563" max="2563" width="15.42578125" style="3" customWidth="1"/>
    <col min="2564" max="2564" width="12.5703125" style="3" customWidth="1"/>
    <col min="2565" max="2565" width="12.85546875" style="3" customWidth="1"/>
    <col min="2566" max="2566" width="12.140625" style="3" customWidth="1"/>
    <col min="2567" max="2567" width="15.42578125" style="3" customWidth="1"/>
    <col min="2568" max="2568" width="11.7109375" style="3" customWidth="1"/>
    <col min="2569" max="2569" width="13.7109375" style="3" customWidth="1"/>
    <col min="2570" max="2570" width="12.5703125" style="3" customWidth="1"/>
    <col min="2571" max="2813" width="11.42578125" style="3"/>
    <col min="2814" max="2814" width="24.42578125" style="3" customWidth="1"/>
    <col min="2815" max="2815" width="14.42578125" style="3" customWidth="1"/>
    <col min="2816" max="2816" width="11.42578125" style="3"/>
    <col min="2817" max="2817" width="13.140625" style="3" customWidth="1"/>
    <col min="2818" max="2818" width="12.28515625" style="3" customWidth="1"/>
    <col min="2819" max="2819" width="15.42578125" style="3" customWidth="1"/>
    <col min="2820" max="2820" width="12.5703125" style="3" customWidth="1"/>
    <col min="2821" max="2821" width="12.85546875" style="3" customWidth="1"/>
    <col min="2822" max="2822" width="12.140625" style="3" customWidth="1"/>
    <col min="2823" max="2823" width="15.42578125" style="3" customWidth="1"/>
    <col min="2824" max="2824" width="11.7109375" style="3" customWidth="1"/>
    <col min="2825" max="2825" width="13.7109375" style="3" customWidth="1"/>
    <col min="2826" max="2826" width="12.5703125" style="3" customWidth="1"/>
    <col min="2827" max="3069" width="11.42578125" style="3"/>
    <col min="3070" max="3070" width="24.42578125" style="3" customWidth="1"/>
    <col min="3071" max="3071" width="14.42578125" style="3" customWidth="1"/>
    <col min="3072" max="3072" width="11.42578125" style="3"/>
    <col min="3073" max="3073" width="13.140625" style="3" customWidth="1"/>
    <col min="3074" max="3074" width="12.28515625" style="3" customWidth="1"/>
    <col min="3075" max="3075" width="15.42578125" style="3" customWidth="1"/>
    <col min="3076" max="3076" width="12.5703125" style="3" customWidth="1"/>
    <col min="3077" max="3077" width="12.85546875" style="3" customWidth="1"/>
    <col min="3078" max="3078" width="12.140625" style="3" customWidth="1"/>
    <col min="3079" max="3079" width="15.42578125" style="3" customWidth="1"/>
    <col min="3080" max="3080" width="11.7109375" style="3" customWidth="1"/>
    <col min="3081" max="3081" width="13.7109375" style="3" customWidth="1"/>
    <col min="3082" max="3082" width="12.5703125" style="3" customWidth="1"/>
    <col min="3083" max="3325" width="11.42578125" style="3"/>
    <col min="3326" max="3326" width="24.42578125" style="3" customWidth="1"/>
    <col min="3327" max="3327" width="14.42578125" style="3" customWidth="1"/>
    <col min="3328" max="3328" width="11.42578125" style="3"/>
    <col min="3329" max="3329" width="13.140625" style="3" customWidth="1"/>
    <col min="3330" max="3330" width="12.28515625" style="3" customWidth="1"/>
    <col min="3331" max="3331" width="15.42578125" style="3" customWidth="1"/>
    <col min="3332" max="3332" width="12.5703125" style="3" customWidth="1"/>
    <col min="3333" max="3333" width="12.85546875" style="3" customWidth="1"/>
    <col min="3334" max="3334" width="12.140625" style="3" customWidth="1"/>
    <col min="3335" max="3335" width="15.42578125" style="3" customWidth="1"/>
    <col min="3336" max="3336" width="11.7109375" style="3" customWidth="1"/>
    <col min="3337" max="3337" width="13.7109375" style="3" customWidth="1"/>
    <col min="3338" max="3338" width="12.5703125" style="3" customWidth="1"/>
    <col min="3339" max="3581" width="11.42578125" style="3"/>
    <col min="3582" max="3582" width="24.42578125" style="3" customWidth="1"/>
    <col min="3583" max="3583" width="14.42578125" style="3" customWidth="1"/>
    <col min="3584" max="3584" width="11.42578125" style="3"/>
    <col min="3585" max="3585" width="13.140625" style="3" customWidth="1"/>
    <col min="3586" max="3586" width="12.28515625" style="3" customWidth="1"/>
    <col min="3587" max="3587" width="15.42578125" style="3" customWidth="1"/>
    <col min="3588" max="3588" width="12.5703125" style="3" customWidth="1"/>
    <col min="3589" max="3589" width="12.85546875" style="3" customWidth="1"/>
    <col min="3590" max="3590" width="12.140625" style="3" customWidth="1"/>
    <col min="3591" max="3591" width="15.42578125" style="3" customWidth="1"/>
    <col min="3592" max="3592" width="11.7109375" style="3" customWidth="1"/>
    <col min="3593" max="3593" width="13.7109375" style="3" customWidth="1"/>
    <col min="3594" max="3594" width="12.5703125" style="3" customWidth="1"/>
    <col min="3595" max="3837" width="11.42578125" style="3"/>
    <col min="3838" max="3838" width="24.42578125" style="3" customWidth="1"/>
    <col min="3839" max="3839" width="14.42578125" style="3" customWidth="1"/>
    <col min="3840" max="3840" width="11.42578125" style="3"/>
    <col min="3841" max="3841" width="13.140625" style="3" customWidth="1"/>
    <col min="3842" max="3842" width="12.28515625" style="3" customWidth="1"/>
    <col min="3843" max="3843" width="15.42578125" style="3" customWidth="1"/>
    <col min="3844" max="3844" width="12.5703125" style="3" customWidth="1"/>
    <col min="3845" max="3845" width="12.85546875" style="3" customWidth="1"/>
    <col min="3846" max="3846" width="12.140625" style="3" customWidth="1"/>
    <col min="3847" max="3847" width="15.42578125" style="3" customWidth="1"/>
    <col min="3848" max="3848" width="11.7109375" style="3" customWidth="1"/>
    <col min="3849" max="3849" width="13.7109375" style="3" customWidth="1"/>
    <col min="3850" max="3850" width="12.5703125" style="3" customWidth="1"/>
    <col min="3851" max="4093" width="11.42578125" style="3"/>
    <col min="4094" max="4094" width="24.42578125" style="3" customWidth="1"/>
    <col min="4095" max="4095" width="14.42578125" style="3" customWidth="1"/>
    <col min="4096" max="4096" width="11.42578125" style="3"/>
    <col min="4097" max="4097" width="13.140625" style="3" customWidth="1"/>
    <col min="4098" max="4098" width="12.28515625" style="3" customWidth="1"/>
    <col min="4099" max="4099" width="15.42578125" style="3" customWidth="1"/>
    <col min="4100" max="4100" width="12.5703125" style="3" customWidth="1"/>
    <col min="4101" max="4101" width="12.85546875" style="3" customWidth="1"/>
    <col min="4102" max="4102" width="12.140625" style="3" customWidth="1"/>
    <col min="4103" max="4103" width="15.42578125" style="3" customWidth="1"/>
    <col min="4104" max="4104" width="11.7109375" style="3" customWidth="1"/>
    <col min="4105" max="4105" width="13.7109375" style="3" customWidth="1"/>
    <col min="4106" max="4106" width="12.5703125" style="3" customWidth="1"/>
    <col min="4107" max="4349" width="11.42578125" style="3"/>
    <col min="4350" max="4350" width="24.42578125" style="3" customWidth="1"/>
    <col min="4351" max="4351" width="14.42578125" style="3" customWidth="1"/>
    <col min="4352" max="4352" width="11.42578125" style="3"/>
    <col min="4353" max="4353" width="13.140625" style="3" customWidth="1"/>
    <col min="4354" max="4354" width="12.28515625" style="3" customWidth="1"/>
    <col min="4355" max="4355" width="15.42578125" style="3" customWidth="1"/>
    <col min="4356" max="4356" width="12.5703125" style="3" customWidth="1"/>
    <col min="4357" max="4357" width="12.85546875" style="3" customWidth="1"/>
    <col min="4358" max="4358" width="12.140625" style="3" customWidth="1"/>
    <col min="4359" max="4359" width="15.42578125" style="3" customWidth="1"/>
    <col min="4360" max="4360" width="11.7109375" style="3" customWidth="1"/>
    <col min="4361" max="4361" width="13.7109375" style="3" customWidth="1"/>
    <col min="4362" max="4362" width="12.5703125" style="3" customWidth="1"/>
    <col min="4363" max="4605" width="11.42578125" style="3"/>
    <col min="4606" max="4606" width="24.42578125" style="3" customWidth="1"/>
    <col min="4607" max="4607" width="14.42578125" style="3" customWidth="1"/>
    <col min="4608" max="4608" width="11.42578125" style="3"/>
    <col min="4609" max="4609" width="13.140625" style="3" customWidth="1"/>
    <col min="4610" max="4610" width="12.28515625" style="3" customWidth="1"/>
    <col min="4611" max="4611" width="15.42578125" style="3" customWidth="1"/>
    <col min="4612" max="4612" width="12.5703125" style="3" customWidth="1"/>
    <col min="4613" max="4613" width="12.85546875" style="3" customWidth="1"/>
    <col min="4614" max="4614" width="12.140625" style="3" customWidth="1"/>
    <col min="4615" max="4615" width="15.42578125" style="3" customWidth="1"/>
    <col min="4616" max="4616" width="11.7109375" style="3" customWidth="1"/>
    <col min="4617" max="4617" width="13.7109375" style="3" customWidth="1"/>
    <col min="4618" max="4618" width="12.5703125" style="3" customWidth="1"/>
    <col min="4619" max="4861" width="11.42578125" style="3"/>
    <col min="4862" max="4862" width="24.42578125" style="3" customWidth="1"/>
    <col min="4863" max="4863" width="14.42578125" style="3" customWidth="1"/>
    <col min="4864" max="4864" width="11.42578125" style="3"/>
    <col min="4865" max="4865" width="13.140625" style="3" customWidth="1"/>
    <col min="4866" max="4866" width="12.28515625" style="3" customWidth="1"/>
    <col min="4867" max="4867" width="15.42578125" style="3" customWidth="1"/>
    <col min="4868" max="4868" width="12.5703125" style="3" customWidth="1"/>
    <col min="4869" max="4869" width="12.85546875" style="3" customWidth="1"/>
    <col min="4870" max="4870" width="12.140625" style="3" customWidth="1"/>
    <col min="4871" max="4871" width="15.42578125" style="3" customWidth="1"/>
    <col min="4872" max="4872" width="11.7109375" style="3" customWidth="1"/>
    <col min="4873" max="4873" width="13.7109375" style="3" customWidth="1"/>
    <col min="4874" max="4874" width="12.5703125" style="3" customWidth="1"/>
    <col min="4875" max="5117" width="11.42578125" style="3"/>
    <col min="5118" max="5118" width="24.42578125" style="3" customWidth="1"/>
    <col min="5119" max="5119" width="14.42578125" style="3" customWidth="1"/>
    <col min="5120" max="5120" width="11.42578125" style="3"/>
    <col min="5121" max="5121" width="13.140625" style="3" customWidth="1"/>
    <col min="5122" max="5122" width="12.28515625" style="3" customWidth="1"/>
    <col min="5123" max="5123" width="15.42578125" style="3" customWidth="1"/>
    <col min="5124" max="5124" width="12.5703125" style="3" customWidth="1"/>
    <col min="5125" max="5125" width="12.85546875" style="3" customWidth="1"/>
    <col min="5126" max="5126" width="12.140625" style="3" customWidth="1"/>
    <col min="5127" max="5127" width="15.42578125" style="3" customWidth="1"/>
    <col min="5128" max="5128" width="11.7109375" style="3" customWidth="1"/>
    <col min="5129" max="5129" width="13.7109375" style="3" customWidth="1"/>
    <col min="5130" max="5130" width="12.5703125" style="3" customWidth="1"/>
    <col min="5131" max="5373" width="11.42578125" style="3"/>
    <col min="5374" max="5374" width="24.42578125" style="3" customWidth="1"/>
    <col min="5375" max="5375" width="14.42578125" style="3" customWidth="1"/>
    <col min="5376" max="5376" width="11.42578125" style="3"/>
    <col min="5377" max="5377" width="13.140625" style="3" customWidth="1"/>
    <col min="5378" max="5378" width="12.28515625" style="3" customWidth="1"/>
    <col min="5379" max="5379" width="15.42578125" style="3" customWidth="1"/>
    <col min="5380" max="5380" width="12.5703125" style="3" customWidth="1"/>
    <col min="5381" max="5381" width="12.85546875" style="3" customWidth="1"/>
    <col min="5382" max="5382" width="12.140625" style="3" customWidth="1"/>
    <col min="5383" max="5383" width="15.42578125" style="3" customWidth="1"/>
    <col min="5384" max="5384" width="11.7109375" style="3" customWidth="1"/>
    <col min="5385" max="5385" width="13.7109375" style="3" customWidth="1"/>
    <col min="5386" max="5386" width="12.5703125" style="3" customWidth="1"/>
    <col min="5387" max="5629" width="11.42578125" style="3"/>
    <col min="5630" max="5630" width="24.42578125" style="3" customWidth="1"/>
    <col min="5631" max="5631" width="14.42578125" style="3" customWidth="1"/>
    <col min="5632" max="5632" width="11.42578125" style="3"/>
    <col min="5633" max="5633" width="13.140625" style="3" customWidth="1"/>
    <col min="5634" max="5634" width="12.28515625" style="3" customWidth="1"/>
    <col min="5635" max="5635" width="15.42578125" style="3" customWidth="1"/>
    <col min="5636" max="5636" width="12.5703125" style="3" customWidth="1"/>
    <col min="5637" max="5637" width="12.85546875" style="3" customWidth="1"/>
    <col min="5638" max="5638" width="12.140625" style="3" customWidth="1"/>
    <col min="5639" max="5639" width="15.42578125" style="3" customWidth="1"/>
    <col min="5640" max="5640" width="11.7109375" style="3" customWidth="1"/>
    <col min="5641" max="5641" width="13.7109375" style="3" customWidth="1"/>
    <col min="5642" max="5642" width="12.5703125" style="3" customWidth="1"/>
    <col min="5643" max="5885" width="11.42578125" style="3"/>
    <col min="5886" max="5886" width="24.42578125" style="3" customWidth="1"/>
    <col min="5887" max="5887" width="14.42578125" style="3" customWidth="1"/>
    <col min="5888" max="5888" width="11.42578125" style="3"/>
    <col min="5889" max="5889" width="13.140625" style="3" customWidth="1"/>
    <col min="5890" max="5890" width="12.28515625" style="3" customWidth="1"/>
    <col min="5891" max="5891" width="15.42578125" style="3" customWidth="1"/>
    <col min="5892" max="5892" width="12.5703125" style="3" customWidth="1"/>
    <col min="5893" max="5893" width="12.85546875" style="3" customWidth="1"/>
    <col min="5894" max="5894" width="12.140625" style="3" customWidth="1"/>
    <col min="5895" max="5895" width="15.42578125" style="3" customWidth="1"/>
    <col min="5896" max="5896" width="11.7109375" style="3" customWidth="1"/>
    <col min="5897" max="5897" width="13.7109375" style="3" customWidth="1"/>
    <col min="5898" max="5898" width="12.5703125" style="3" customWidth="1"/>
    <col min="5899" max="6141" width="11.42578125" style="3"/>
    <col min="6142" max="6142" width="24.42578125" style="3" customWidth="1"/>
    <col min="6143" max="6143" width="14.42578125" style="3" customWidth="1"/>
    <col min="6144" max="6144" width="11.42578125" style="3"/>
    <col min="6145" max="6145" width="13.140625" style="3" customWidth="1"/>
    <col min="6146" max="6146" width="12.28515625" style="3" customWidth="1"/>
    <col min="6147" max="6147" width="15.42578125" style="3" customWidth="1"/>
    <col min="6148" max="6148" width="12.5703125" style="3" customWidth="1"/>
    <col min="6149" max="6149" width="12.85546875" style="3" customWidth="1"/>
    <col min="6150" max="6150" width="12.140625" style="3" customWidth="1"/>
    <col min="6151" max="6151" width="15.42578125" style="3" customWidth="1"/>
    <col min="6152" max="6152" width="11.7109375" style="3" customWidth="1"/>
    <col min="6153" max="6153" width="13.7109375" style="3" customWidth="1"/>
    <col min="6154" max="6154" width="12.5703125" style="3" customWidth="1"/>
    <col min="6155" max="6397" width="11.42578125" style="3"/>
    <col min="6398" max="6398" width="24.42578125" style="3" customWidth="1"/>
    <col min="6399" max="6399" width="14.42578125" style="3" customWidth="1"/>
    <col min="6400" max="6400" width="11.42578125" style="3"/>
    <col min="6401" max="6401" width="13.140625" style="3" customWidth="1"/>
    <col min="6402" max="6402" width="12.28515625" style="3" customWidth="1"/>
    <col min="6403" max="6403" width="15.42578125" style="3" customWidth="1"/>
    <col min="6404" max="6404" width="12.5703125" style="3" customWidth="1"/>
    <col min="6405" max="6405" width="12.85546875" style="3" customWidth="1"/>
    <col min="6406" max="6406" width="12.140625" style="3" customWidth="1"/>
    <col min="6407" max="6407" width="15.42578125" style="3" customWidth="1"/>
    <col min="6408" max="6408" width="11.7109375" style="3" customWidth="1"/>
    <col min="6409" max="6409" width="13.7109375" style="3" customWidth="1"/>
    <col min="6410" max="6410" width="12.5703125" style="3" customWidth="1"/>
    <col min="6411" max="6653" width="11.42578125" style="3"/>
    <col min="6654" max="6654" width="24.42578125" style="3" customWidth="1"/>
    <col min="6655" max="6655" width="14.42578125" style="3" customWidth="1"/>
    <col min="6656" max="6656" width="11.42578125" style="3"/>
    <col min="6657" max="6657" width="13.140625" style="3" customWidth="1"/>
    <col min="6658" max="6658" width="12.28515625" style="3" customWidth="1"/>
    <col min="6659" max="6659" width="15.42578125" style="3" customWidth="1"/>
    <col min="6660" max="6660" width="12.5703125" style="3" customWidth="1"/>
    <col min="6661" max="6661" width="12.85546875" style="3" customWidth="1"/>
    <col min="6662" max="6662" width="12.140625" style="3" customWidth="1"/>
    <col min="6663" max="6663" width="15.42578125" style="3" customWidth="1"/>
    <col min="6664" max="6664" width="11.7109375" style="3" customWidth="1"/>
    <col min="6665" max="6665" width="13.7109375" style="3" customWidth="1"/>
    <col min="6666" max="6666" width="12.5703125" style="3" customWidth="1"/>
    <col min="6667" max="6909" width="11.42578125" style="3"/>
    <col min="6910" max="6910" width="24.42578125" style="3" customWidth="1"/>
    <col min="6911" max="6911" width="14.42578125" style="3" customWidth="1"/>
    <col min="6912" max="6912" width="11.42578125" style="3"/>
    <col min="6913" max="6913" width="13.140625" style="3" customWidth="1"/>
    <col min="6914" max="6914" width="12.28515625" style="3" customWidth="1"/>
    <col min="6915" max="6915" width="15.42578125" style="3" customWidth="1"/>
    <col min="6916" max="6916" width="12.5703125" style="3" customWidth="1"/>
    <col min="6917" max="6917" width="12.85546875" style="3" customWidth="1"/>
    <col min="6918" max="6918" width="12.140625" style="3" customWidth="1"/>
    <col min="6919" max="6919" width="15.42578125" style="3" customWidth="1"/>
    <col min="6920" max="6920" width="11.7109375" style="3" customWidth="1"/>
    <col min="6921" max="6921" width="13.7109375" style="3" customWidth="1"/>
    <col min="6922" max="6922" width="12.5703125" style="3" customWidth="1"/>
    <col min="6923" max="7165" width="11.42578125" style="3"/>
    <col min="7166" max="7166" width="24.42578125" style="3" customWidth="1"/>
    <col min="7167" max="7167" width="14.42578125" style="3" customWidth="1"/>
    <col min="7168" max="7168" width="11.42578125" style="3"/>
    <col min="7169" max="7169" width="13.140625" style="3" customWidth="1"/>
    <col min="7170" max="7170" width="12.28515625" style="3" customWidth="1"/>
    <col min="7171" max="7171" width="15.42578125" style="3" customWidth="1"/>
    <col min="7172" max="7172" width="12.5703125" style="3" customWidth="1"/>
    <col min="7173" max="7173" width="12.85546875" style="3" customWidth="1"/>
    <col min="7174" max="7174" width="12.140625" style="3" customWidth="1"/>
    <col min="7175" max="7175" width="15.42578125" style="3" customWidth="1"/>
    <col min="7176" max="7176" width="11.7109375" style="3" customWidth="1"/>
    <col min="7177" max="7177" width="13.7109375" style="3" customWidth="1"/>
    <col min="7178" max="7178" width="12.5703125" style="3" customWidth="1"/>
    <col min="7179" max="7421" width="11.42578125" style="3"/>
    <col min="7422" max="7422" width="24.42578125" style="3" customWidth="1"/>
    <col min="7423" max="7423" width="14.42578125" style="3" customWidth="1"/>
    <col min="7424" max="7424" width="11.42578125" style="3"/>
    <col min="7425" max="7425" width="13.140625" style="3" customWidth="1"/>
    <col min="7426" max="7426" width="12.28515625" style="3" customWidth="1"/>
    <col min="7427" max="7427" width="15.42578125" style="3" customWidth="1"/>
    <col min="7428" max="7428" width="12.5703125" style="3" customWidth="1"/>
    <col min="7429" max="7429" width="12.85546875" style="3" customWidth="1"/>
    <col min="7430" max="7430" width="12.140625" style="3" customWidth="1"/>
    <col min="7431" max="7431" width="15.42578125" style="3" customWidth="1"/>
    <col min="7432" max="7432" width="11.7109375" style="3" customWidth="1"/>
    <col min="7433" max="7433" width="13.7109375" style="3" customWidth="1"/>
    <col min="7434" max="7434" width="12.5703125" style="3" customWidth="1"/>
    <col min="7435" max="7677" width="11.42578125" style="3"/>
    <col min="7678" max="7678" width="24.42578125" style="3" customWidth="1"/>
    <col min="7679" max="7679" width="14.42578125" style="3" customWidth="1"/>
    <col min="7680" max="7680" width="11.42578125" style="3"/>
    <col min="7681" max="7681" width="13.140625" style="3" customWidth="1"/>
    <col min="7682" max="7682" width="12.28515625" style="3" customWidth="1"/>
    <col min="7683" max="7683" width="15.42578125" style="3" customWidth="1"/>
    <col min="7684" max="7684" width="12.5703125" style="3" customWidth="1"/>
    <col min="7685" max="7685" width="12.85546875" style="3" customWidth="1"/>
    <col min="7686" max="7686" width="12.140625" style="3" customWidth="1"/>
    <col min="7687" max="7687" width="15.42578125" style="3" customWidth="1"/>
    <col min="7688" max="7688" width="11.7109375" style="3" customWidth="1"/>
    <col min="7689" max="7689" width="13.7109375" style="3" customWidth="1"/>
    <col min="7690" max="7690" width="12.5703125" style="3" customWidth="1"/>
    <col min="7691" max="7933" width="11.42578125" style="3"/>
    <col min="7934" max="7934" width="24.42578125" style="3" customWidth="1"/>
    <col min="7935" max="7935" width="14.42578125" style="3" customWidth="1"/>
    <col min="7936" max="7936" width="11.42578125" style="3"/>
    <col min="7937" max="7937" width="13.140625" style="3" customWidth="1"/>
    <col min="7938" max="7938" width="12.28515625" style="3" customWidth="1"/>
    <col min="7939" max="7939" width="15.42578125" style="3" customWidth="1"/>
    <col min="7940" max="7940" width="12.5703125" style="3" customWidth="1"/>
    <col min="7941" max="7941" width="12.85546875" style="3" customWidth="1"/>
    <col min="7942" max="7942" width="12.140625" style="3" customWidth="1"/>
    <col min="7943" max="7943" width="15.42578125" style="3" customWidth="1"/>
    <col min="7944" max="7944" width="11.7109375" style="3" customWidth="1"/>
    <col min="7945" max="7945" width="13.7109375" style="3" customWidth="1"/>
    <col min="7946" max="7946" width="12.5703125" style="3" customWidth="1"/>
    <col min="7947" max="8189" width="11.42578125" style="3"/>
    <col min="8190" max="8190" width="24.42578125" style="3" customWidth="1"/>
    <col min="8191" max="8191" width="14.42578125" style="3" customWidth="1"/>
    <col min="8192" max="8192" width="11.42578125" style="3"/>
    <col min="8193" max="8193" width="13.140625" style="3" customWidth="1"/>
    <col min="8194" max="8194" width="12.28515625" style="3" customWidth="1"/>
    <col min="8195" max="8195" width="15.42578125" style="3" customWidth="1"/>
    <col min="8196" max="8196" width="12.5703125" style="3" customWidth="1"/>
    <col min="8197" max="8197" width="12.85546875" style="3" customWidth="1"/>
    <col min="8198" max="8198" width="12.140625" style="3" customWidth="1"/>
    <col min="8199" max="8199" width="15.42578125" style="3" customWidth="1"/>
    <col min="8200" max="8200" width="11.7109375" style="3" customWidth="1"/>
    <col min="8201" max="8201" width="13.7109375" style="3" customWidth="1"/>
    <col min="8202" max="8202" width="12.5703125" style="3" customWidth="1"/>
    <col min="8203" max="8445" width="11.42578125" style="3"/>
    <col min="8446" max="8446" width="24.42578125" style="3" customWidth="1"/>
    <col min="8447" max="8447" width="14.42578125" style="3" customWidth="1"/>
    <col min="8448" max="8448" width="11.42578125" style="3"/>
    <col min="8449" max="8449" width="13.140625" style="3" customWidth="1"/>
    <col min="8450" max="8450" width="12.28515625" style="3" customWidth="1"/>
    <col min="8451" max="8451" width="15.42578125" style="3" customWidth="1"/>
    <col min="8452" max="8452" width="12.5703125" style="3" customWidth="1"/>
    <col min="8453" max="8453" width="12.85546875" style="3" customWidth="1"/>
    <col min="8454" max="8454" width="12.140625" style="3" customWidth="1"/>
    <col min="8455" max="8455" width="15.42578125" style="3" customWidth="1"/>
    <col min="8456" max="8456" width="11.7109375" style="3" customWidth="1"/>
    <col min="8457" max="8457" width="13.7109375" style="3" customWidth="1"/>
    <col min="8458" max="8458" width="12.5703125" style="3" customWidth="1"/>
    <col min="8459" max="8701" width="11.42578125" style="3"/>
    <col min="8702" max="8702" width="24.42578125" style="3" customWidth="1"/>
    <col min="8703" max="8703" width="14.42578125" style="3" customWidth="1"/>
    <col min="8704" max="8704" width="11.42578125" style="3"/>
    <col min="8705" max="8705" width="13.140625" style="3" customWidth="1"/>
    <col min="8706" max="8706" width="12.28515625" style="3" customWidth="1"/>
    <col min="8707" max="8707" width="15.42578125" style="3" customWidth="1"/>
    <col min="8708" max="8708" width="12.5703125" style="3" customWidth="1"/>
    <col min="8709" max="8709" width="12.85546875" style="3" customWidth="1"/>
    <col min="8710" max="8710" width="12.140625" style="3" customWidth="1"/>
    <col min="8711" max="8711" width="15.42578125" style="3" customWidth="1"/>
    <col min="8712" max="8712" width="11.7109375" style="3" customWidth="1"/>
    <col min="8713" max="8713" width="13.7109375" style="3" customWidth="1"/>
    <col min="8714" max="8714" width="12.5703125" style="3" customWidth="1"/>
    <col min="8715" max="8957" width="11.42578125" style="3"/>
    <col min="8958" max="8958" width="24.42578125" style="3" customWidth="1"/>
    <col min="8959" max="8959" width="14.42578125" style="3" customWidth="1"/>
    <col min="8960" max="8960" width="11.42578125" style="3"/>
    <col min="8961" max="8961" width="13.140625" style="3" customWidth="1"/>
    <col min="8962" max="8962" width="12.28515625" style="3" customWidth="1"/>
    <col min="8963" max="8963" width="15.42578125" style="3" customWidth="1"/>
    <col min="8964" max="8964" width="12.5703125" style="3" customWidth="1"/>
    <col min="8965" max="8965" width="12.85546875" style="3" customWidth="1"/>
    <col min="8966" max="8966" width="12.140625" style="3" customWidth="1"/>
    <col min="8967" max="8967" width="15.42578125" style="3" customWidth="1"/>
    <col min="8968" max="8968" width="11.7109375" style="3" customWidth="1"/>
    <col min="8969" max="8969" width="13.7109375" style="3" customWidth="1"/>
    <col min="8970" max="8970" width="12.5703125" style="3" customWidth="1"/>
    <col min="8971" max="9213" width="11.42578125" style="3"/>
    <col min="9214" max="9214" width="24.42578125" style="3" customWidth="1"/>
    <col min="9215" max="9215" width="14.42578125" style="3" customWidth="1"/>
    <col min="9216" max="9216" width="11.42578125" style="3"/>
    <col min="9217" max="9217" width="13.140625" style="3" customWidth="1"/>
    <col min="9218" max="9218" width="12.28515625" style="3" customWidth="1"/>
    <col min="9219" max="9219" width="15.42578125" style="3" customWidth="1"/>
    <col min="9220" max="9220" width="12.5703125" style="3" customWidth="1"/>
    <col min="9221" max="9221" width="12.85546875" style="3" customWidth="1"/>
    <col min="9222" max="9222" width="12.140625" style="3" customWidth="1"/>
    <col min="9223" max="9223" width="15.42578125" style="3" customWidth="1"/>
    <col min="9224" max="9224" width="11.7109375" style="3" customWidth="1"/>
    <col min="9225" max="9225" width="13.7109375" style="3" customWidth="1"/>
    <col min="9226" max="9226" width="12.5703125" style="3" customWidth="1"/>
    <col min="9227" max="9469" width="11.42578125" style="3"/>
    <col min="9470" max="9470" width="24.42578125" style="3" customWidth="1"/>
    <col min="9471" max="9471" width="14.42578125" style="3" customWidth="1"/>
    <col min="9472" max="9472" width="11.42578125" style="3"/>
    <col min="9473" max="9473" width="13.140625" style="3" customWidth="1"/>
    <col min="9474" max="9474" width="12.28515625" style="3" customWidth="1"/>
    <col min="9475" max="9475" width="15.42578125" style="3" customWidth="1"/>
    <col min="9476" max="9476" width="12.5703125" style="3" customWidth="1"/>
    <col min="9477" max="9477" width="12.85546875" style="3" customWidth="1"/>
    <col min="9478" max="9478" width="12.140625" style="3" customWidth="1"/>
    <col min="9479" max="9479" width="15.42578125" style="3" customWidth="1"/>
    <col min="9480" max="9480" width="11.7109375" style="3" customWidth="1"/>
    <col min="9481" max="9481" width="13.7109375" style="3" customWidth="1"/>
    <col min="9482" max="9482" width="12.5703125" style="3" customWidth="1"/>
    <col min="9483" max="9725" width="11.42578125" style="3"/>
    <col min="9726" max="9726" width="24.42578125" style="3" customWidth="1"/>
    <col min="9727" max="9727" width="14.42578125" style="3" customWidth="1"/>
    <col min="9728" max="9728" width="11.42578125" style="3"/>
    <col min="9729" max="9729" width="13.140625" style="3" customWidth="1"/>
    <col min="9730" max="9730" width="12.28515625" style="3" customWidth="1"/>
    <col min="9731" max="9731" width="15.42578125" style="3" customWidth="1"/>
    <col min="9732" max="9732" width="12.5703125" style="3" customWidth="1"/>
    <col min="9733" max="9733" width="12.85546875" style="3" customWidth="1"/>
    <col min="9734" max="9734" width="12.140625" style="3" customWidth="1"/>
    <col min="9735" max="9735" width="15.42578125" style="3" customWidth="1"/>
    <col min="9736" max="9736" width="11.7109375" style="3" customWidth="1"/>
    <col min="9737" max="9737" width="13.7109375" style="3" customWidth="1"/>
    <col min="9738" max="9738" width="12.5703125" style="3" customWidth="1"/>
    <col min="9739" max="9981" width="11.42578125" style="3"/>
    <col min="9982" max="9982" width="24.42578125" style="3" customWidth="1"/>
    <col min="9983" max="9983" width="14.42578125" style="3" customWidth="1"/>
    <col min="9984" max="9984" width="11.42578125" style="3"/>
    <col min="9985" max="9985" width="13.140625" style="3" customWidth="1"/>
    <col min="9986" max="9986" width="12.28515625" style="3" customWidth="1"/>
    <col min="9987" max="9987" width="15.42578125" style="3" customWidth="1"/>
    <col min="9988" max="9988" width="12.5703125" style="3" customWidth="1"/>
    <col min="9989" max="9989" width="12.85546875" style="3" customWidth="1"/>
    <col min="9990" max="9990" width="12.140625" style="3" customWidth="1"/>
    <col min="9991" max="9991" width="15.42578125" style="3" customWidth="1"/>
    <col min="9992" max="9992" width="11.7109375" style="3" customWidth="1"/>
    <col min="9993" max="9993" width="13.7109375" style="3" customWidth="1"/>
    <col min="9994" max="9994" width="12.5703125" style="3" customWidth="1"/>
    <col min="9995" max="10237" width="11.42578125" style="3"/>
    <col min="10238" max="10238" width="24.42578125" style="3" customWidth="1"/>
    <col min="10239" max="10239" width="14.42578125" style="3" customWidth="1"/>
    <col min="10240" max="10240" width="11.42578125" style="3"/>
    <col min="10241" max="10241" width="13.140625" style="3" customWidth="1"/>
    <col min="10242" max="10242" width="12.28515625" style="3" customWidth="1"/>
    <col min="10243" max="10243" width="15.42578125" style="3" customWidth="1"/>
    <col min="10244" max="10244" width="12.5703125" style="3" customWidth="1"/>
    <col min="10245" max="10245" width="12.85546875" style="3" customWidth="1"/>
    <col min="10246" max="10246" width="12.140625" style="3" customWidth="1"/>
    <col min="10247" max="10247" width="15.42578125" style="3" customWidth="1"/>
    <col min="10248" max="10248" width="11.7109375" style="3" customWidth="1"/>
    <col min="10249" max="10249" width="13.7109375" style="3" customWidth="1"/>
    <col min="10250" max="10250" width="12.5703125" style="3" customWidth="1"/>
    <col min="10251" max="10493" width="11.42578125" style="3"/>
    <col min="10494" max="10494" width="24.42578125" style="3" customWidth="1"/>
    <col min="10495" max="10495" width="14.42578125" style="3" customWidth="1"/>
    <col min="10496" max="10496" width="11.42578125" style="3"/>
    <col min="10497" max="10497" width="13.140625" style="3" customWidth="1"/>
    <col min="10498" max="10498" width="12.28515625" style="3" customWidth="1"/>
    <col min="10499" max="10499" width="15.42578125" style="3" customWidth="1"/>
    <col min="10500" max="10500" width="12.5703125" style="3" customWidth="1"/>
    <col min="10501" max="10501" width="12.85546875" style="3" customWidth="1"/>
    <col min="10502" max="10502" width="12.140625" style="3" customWidth="1"/>
    <col min="10503" max="10503" width="15.42578125" style="3" customWidth="1"/>
    <col min="10504" max="10504" width="11.7109375" style="3" customWidth="1"/>
    <col min="10505" max="10505" width="13.7109375" style="3" customWidth="1"/>
    <col min="10506" max="10506" width="12.5703125" style="3" customWidth="1"/>
    <col min="10507" max="10749" width="11.42578125" style="3"/>
    <col min="10750" max="10750" width="24.42578125" style="3" customWidth="1"/>
    <col min="10751" max="10751" width="14.42578125" style="3" customWidth="1"/>
    <col min="10752" max="10752" width="11.42578125" style="3"/>
    <col min="10753" max="10753" width="13.140625" style="3" customWidth="1"/>
    <col min="10754" max="10754" width="12.28515625" style="3" customWidth="1"/>
    <col min="10755" max="10755" width="15.42578125" style="3" customWidth="1"/>
    <col min="10756" max="10756" width="12.5703125" style="3" customWidth="1"/>
    <col min="10757" max="10757" width="12.85546875" style="3" customWidth="1"/>
    <col min="10758" max="10758" width="12.140625" style="3" customWidth="1"/>
    <col min="10759" max="10759" width="15.42578125" style="3" customWidth="1"/>
    <col min="10760" max="10760" width="11.7109375" style="3" customWidth="1"/>
    <col min="10761" max="10761" width="13.7109375" style="3" customWidth="1"/>
    <col min="10762" max="10762" width="12.5703125" style="3" customWidth="1"/>
    <col min="10763" max="11005" width="11.42578125" style="3"/>
    <col min="11006" max="11006" width="24.42578125" style="3" customWidth="1"/>
    <col min="11007" max="11007" width="14.42578125" style="3" customWidth="1"/>
    <col min="11008" max="11008" width="11.42578125" style="3"/>
    <col min="11009" max="11009" width="13.140625" style="3" customWidth="1"/>
    <col min="11010" max="11010" width="12.28515625" style="3" customWidth="1"/>
    <col min="11011" max="11011" width="15.42578125" style="3" customWidth="1"/>
    <col min="11012" max="11012" width="12.5703125" style="3" customWidth="1"/>
    <col min="11013" max="11013" width="12.85546875" style="3" customWidth="1"/>
    <col min="11014" max="11014" width="12.140625" style="3" customWidth="1"/>
    <col min="11015" max="11015" width="15.42578125" style="3" customWidth="1"/>
    <col min="11016" max="11016" width="11.7109375" style="3" customWidth="1"/>
    <col min="11017" max="11017" width="13.7109375" style="3" customWidth="1"/>
    <col min="11018" max="11018" width="12.5703125" style="3" customWidth="1"/>
    <col min="11019" max="11261" width="11.42578125" style="3"/>
    <col min="11262" max="11262" width="24.42578125" style="3" customWidth="1"/>
    <col min="11263" max="11263" width="14.42578125" style="3" customWidth="1"/>
    <col min="11264" max="11264" width="11.42578125" style="3"/>
    <col min="11265" max="11265" width="13.140625" style="3" customWidth="1"/>
    <col min="11266" max="11266" width="12.28515625" style="3" customWidth="1"/>
    <col min="11267" max="11267" width="15.42578125" style="3" customWidth="1"/>
    <col min="11268" max="11268" width="12.5703125" style="3" customWidth="1"/>
    <col min="11269" max="11269" width="12.85546875" style="3" customWidth="1"/>
    <col min="11270" max="11270" width="12.140625" style="3" customWidth="1"/>
    <col min="11271" max="11271" width="15.42578125" style="3" customWidth="1"/>
    <col min="11272" max="11272" width="11.7109375" style="3" customWidth="1"/>
    <col min="11273" max="11273" width="13.7109375" style="3" customWidth="1"/>
    <col min="11274" max="11274" width="12.5703125" style="3" customWidth="1"/>
    <col min="11275" max="11517" width="11.42578125" style="3"/>
    <col min="11518" max="11518" width="24.42578125" style="3" customWidth="1"/>
    <col min="11519" max="11519" width="14.42578125" style="3" customWidth="1"/>
    <col min="11520" max="11520" width="11.42578125" style="3"/>
    <col min="11521" max="11521" width="13.140625" style="3" customWidth="1"/>
    <col min="11522" max="11522" width="12.28515625" style="3" customWidth="1"/>
    <col min="11523" max="11523" width="15.42578125" style="3" customWidth="1"/>
    <col min="11524" max="11524" width="12.5703125" style="3" customWidth="1"/>
    <col min="11525" max="11525" width="12.85546875" style="3" customWidth="1"/>
    <col min="11526" max="11526" width="12.140625" style="3" customWidth="1"/>
    <col min="11527" max="11527" width="15.42578125" style="3" customWidth="1"/>
    <col min="11528" max="11528" width="11.7109375" style="3" customWidth="1"/>
    <col min="11529" max="11529" width="13.7109375" style="3" customWidth="1"/>
    <col min="11530" max="11530" width="12.5703125" style="3" customWidth="1"/>
    <col min="11531" max="11773" width="11.42578125" style="3"/>
    <col min="11774" max="11774" width="24.42578125" style="3" customWidth="1"/>
    <col min="11775" max="11775" width="14.42578125" style="3" customWidth="1"/>
    <col min="11776" max="11776" width="11.42578125" style="3"/>
    <col min="11777" max="11777" width="13.140625" style="3" customWidth="1"/>
    <col min="11778" max="11778" width="12.28515625" style="3" customWidth="1"/>
    <col min="11779" max="11779" width="15.42578125" style="3" customWidth="1"/>
    <col min="11780" max="11780" width="12.5703125" style="3" customWidth="1"/>
    <col min="11781" max="11781" width="12.85546875" style="3" customWidth="1"/>
    <col min="11782" max="11782" width="12.140625" style="3" customWidth="1"/>
    <col min="11783" max="11783" width="15.42578125" style="3" customWidth="1"/>
    <col min="11784" max="11784" width="11.7109375" style="3" customWidth="1"/>
    <col min="11785" max="11785" width="13.7109375" style="3" customWidth="1"/>
    <col min="11786" max="11786" width="12.5703125" style="3" customWidth="1"/>
    <col min="11787" max="12029" width="11.42578125" style="3"/>
    <col min="12030" max="12030" width="24.42578125" style="3" customWidth="1"/>
    <col min="12031" max="12031" width="14.42578125" style="3" customWidth="1"/>
    <col min="12032" max="12032" width="11.42578125" style="3"/>
    <col min="12033" max="12033" width="13.140625" style="3" customWidth="1"/>
    <col min="12034" max="12034" width="12.28515625" style="3" customWidth="1"/>
    <col min="12035" max="12035" width="15.42578125" style="3" customWidth="1"/>
    <col min="12036" max="12036" width="12.5703125" style="3" customWidth="1"/>
    <col min="12037" max="12037" width="12.85546875" style="3" customWidth="1"/>
    <col min="12038" max="12038" width="12.140625" style="3" customWidth="1"/>
    <col min="12039" max="12039" width="15.42578125" style="3" customWidth="1"/>
    <col min="12040" max="12040" width="11.7109375" style="3" customWidth="1"/>
    <col min="12041" max="12041" width="13.7109375" style="3" customWidth="1"/>
    <col min="12042" max="12042" width="12.5703125" style="3" customWidth="1"/>
    <col min="12043" max="12285" width="11.42578125" style="3"/>
    <col min="12286" max="12286" width="24.42578125" style="3" customWidth="1"/>
    <col min="12287" max="12287" width="14.42578125" style="3" customWidth="1"/>
    <col min="12288" max="12288" width="11.42578125" style="3"/>
    <col min="12289" max="12289" width="13.140625" style="3" customWidth="1"/>
    <col min="12290" max="12290" width="12.28515625" style="3" customWidth="1"/>
    <col min="12291" max="12291" width="15.42578125" style="3" customWidth="1"/>
    <col min="12292" max="12292" width="12.5703125" style="3" customWidth="1"/>
    <col min="12293" max="12293" width="12.85546875" style="3" customWidth="1"/>
    <col min="12294" max="12294" width="12.140625" style="3" customWidth="1"/>
    <col min="12295" max="12295" width="15.42578125" style="3" customWidth="1"/>
    <col min="12296" max="12296" width="11.7109375" style="3" customWidth="1"/>
    <col min="12297" max="12297" width="13.7109375" style="3" customWidth="1"/>
    <col min="12298" max="12298" width="12.5703125" style="3" customWidth="1"/>
    <col min="12299" max="12541" width="11.42578125" style="3"/>
    <col min="12542" max="12542" width="24.42578125" style="3" customWidth="1"/>
    <col min="12543" max="12543" width="14.42578125" style="3" customWidth="1"/>
    <col min="12544" max="12544" width="11.42578125" style="3"/>
    <col min="12545" max="12545" width="13.140625" style="3" customWidth="1"/>
    <col min="12546" max="12546" width="12.28515625" style="3" customWidth="1"/>
    <col min="12547" max="12547" width="15.42578125" style="3" customWidth="1"/>
    <col min="12548" max="12548" width="12.5703125" style="3" customWidth="1"/>
    <col min="12549" max="12549" width="12.85546875" style="3" customWidth="1"/>
    <col min="12550" max="12550" width="12.140625" style="3" customWidth="1"/>
    <col min="12551" max="12551" width="15.42578125" style="3" customWidth="1"/>
    <col min="12552" max="12552" width="11.7109375" style="3" customWidth="1"/>
    <col min="12553" max="12553" width="13.7109375" style="3" customWidth="1"/>
    <col min="12554" max="12554" width="12.5703125" style="3" customWidth="1"/>
    <col min="12555" max="12797" width="11.42578125" style="3"/>
    <col min="12798" max="12798" width="24.42578125" style="3" customWidth="1"/>
    <col min="12799" max="12799" width="14.42578125" style="3" customWidth="1"/>
    <col min="12800" max="12800" width="11.42578125" style="3"/>
    <col min="12801" max="12801" width="13.140625" style="3" customWidth="1"/>
    <col min="12802" max="12802" width="12.28515625" style="3" customWidth="1"/>
    <col min="12803" max="12803" width="15.42578125" style="3" customWidth="1"/>
    <col min="12804" max="12804" width="12.5703125" style="3" customWidth="1"/>
    <col min="12805" max="12805" width="12.85546875" style="3" customWidth="1"/>
    <col min="12806" max="12806" width="12.140625" style="3" customWidth="1"/>
    <col min="12807" max="12807" width="15.42578125" style="3" customWidth="1"/>
    <col min="12808" max="12808" width="11.7109375" style="3" customWidth="1"/>
    <col min="12809" max="12809" width="13.7109375" style="3" customWidth="1"/>
    <col min="12810" max="12810" width="12.5703125" style="3" customWidth="1"/>
    <col min="12811" max="13053" width="11.42578125" style="3"/>
    <col min="13054" max="13054" width="24.42578125" style="3" customWidth="1"/>
    <col min="13055" max="13055" width="14.42578125" style="3" customWidth="1"/>
    <col min="13056" max="13056" width="11.42578125" style="3"/>
    <col min="13057" max="13057" width="13.140625" style="3" customWidth="1"/>
    <col min="13058" max="13058" width="12.28515625" style="3" customWidth="1"/>
    <col min="13059" max="13059" width="15.42578125" style="3" customWidth="1"/>
    <col min="13060" max="13060" width="12.5703125" style="3" customWidth="1"/>
    <col min="13061" max="13061" width="12.85546875" style="3" customWidth="1"/>
    <col min="13062" max="13062" width="12.140625" style="3" customWidth="1"/>
    <col min="13063" max="13063" width="15.42578125" style="3" customWidth="1"/>
    <col min="13064" max="13064" width="11.7109375" style="3" customWidth="1"/>
    <col min="13065" max="13065" width="13.7109375" style="3" customWidth="1"/>
    <col min="13066" max="13066" width="12.5703125" style="3" customWidth="1"/>
    <col min="13067" max="13309" width="11.42578125" style="3"/>
    <col min="13310" max="13310" width="24.42578125" style="3" customWidth="1"/>
    <col min="13311" max="13311" width="14.42578125" style="3" customWidth="1"/>
    <col min="13312" max="13312" width="11.42578125" style="3"/>
    <col min="13313" max="13313" width="13.140625" style="3" customWidth="1"/>
    <col min="13314" max="13314" width="12.28515625" style="3" customWidth="1"/>
    <col min="13315" max="13315" width="15.42578125" style="3" customWidth="1"/>
    <col min="13316" max="13316" width="12.5703125" style="3" customWidth="1"/>
    <col min="13317" max="13317" width="12.85546875" style="3" customWidth="1"/>
    <col min="13318" max="13318" width="12.140625" style="3" customWidth="1"/>
    <col min="13319" max="13319" width="15.42578125" style="3" customWidth="1"/>
    <col min="13320" max="13320" width="11.7109375" style="3" customWidth="1"/>
    <col min="13321" max="13321" width="13.7109375" style="3" customWidth="1"/>
    <col min="13322" max="13322" width="12.5703125" style="3" customWidth="1"/>
    <col min="13323" max="13565" width="11.42578125" style="3"/>
    <col min="13566" max="13566" width="24.42578125" style="3" customWidth="1"/>
    <col min="13567" max="13567" width="14.42578125" style="3" customWidth="1"/>
    <col min="13568" max="13568" width="11.42578125" style="3"/>
    <col min="13569" max="13569" width="13.140625" style="3" customWidth="1"/>
    <col min="13570" max="13570" width="12.28515625" style="3" customWidth="1"/>
    <col min="13571" max="13571" width="15.42578125" style="3" customWidth="1"/>
    <col min="13572" max="13572" width="12.5703125" style="3" customWidth="1"/>
    <col min="13573" max="13573" width="12.85546875" style="3" customWidth="1"/>
    <col min="13574" max="13574" width="12.140625" style="3" customWidth="1"/>
    <col min="13575" max="13575" width="15.42578125" style="3" customWidth="1"/>
    <col min="13576" max="13576" width="11.7109375" style="3" customWidth="1"/>
    <col min="13577" max="13577" width="13.7109375" style="3" customWidth="1"/>
    <col min="13578" max="13578" width="12.5703125" style="3" customWidth="1"/>
    <col min="13579" max="13821" width="11.42578125" style="3"/>
    <col min="13822" max="13822" width="24.42578125" style="3" customWidth="1"/>
    <col min="13823" max="13823" width="14.42578125" style="3" customWidth="1"/>
    <col min="13824" max="13824" width="11.42578125" style="3"/>
    <col min="13825" max="13825" width="13.140625" style="3" customWidth="1"/>
    <col min="13826" max="13826" width="12.28515625" style="3" customWidth="1"/>
    <col min="13827" max="13827" width="15.42578125" style="3" customWidth="1"/>
    <col min="13828" max="13828" width="12.5703125" style="3" customWidth="1"/>
    <col min="13829" max="13829" width="12.85546875" style="3" customWidth="1"/>
    <col min="13830" max="13830" width="12.140625" style="3" customWidth="1"/>
    <col min="13831" max="13831" width="15.42578125" style="3" customWidth="1"/>
    <col min="13832" max="13832" width="11.7109375" style="3" customWidth="1"/>
    <col min="13833" max="13833" width="13.7109375" style="3" customWidth="1"/>
    <col min="13834" max="13834" width="12.5703125" style="3" customWidth="1"/>
    <col min="13835" max="14077" width="11.42578125" style="3"/>
    <col min="14078" max="14078" width="24.42578125" style="3" customWidth="1"/>
    <col min="14079" max="14079" width="14.42578125" style="3" customWidth="1"/>
    <col min="14080" max="14080" width="11.42578125" style="3"/>
    <col min="14081" max="14081" width="13.140625" style="3" customWidth="1"/>
    <col min="14082" max="14082" width="12.28515625" style="3" customWidth="1"/>
    <col min="14083" max="14083" width="15.42578125" style="3" customWidth="1"/>
    <col min="14084" max="14084" width="12.5703125" style="3" customWidth="1"/>
    <col min="14085" max="14085" width="12.85546875" style="3" customWidth="1"/>
    <col min="14086" max="14086" width="12.140625" style="3" customWidth="1"/>
    <col min="14087" max="14087" width="15.42578125" style="3" customWidth="1"/>
    <col min="14088" max="14088" width="11.7109375" style="3" customWidth="1"/>
    <col min="14089" max="14089" width="13.7109375" style="3" customWidth="1"/>
    <col min="14090" max="14090" width="12.5703125" style="3" customWidth="1"/>
    <col min="14091" max="14333" width="11.42578125" style="3"/>
    <col min="14334" max="14334" width="24.42578125" style="3" customWidth="1"/>
    <col min="14335" max="14335" width="14.42578125" style="3" customWidth="1"/>
    <col min="14336" max="14336" width="11.42578125" style="3"/>
    <col min="14337" max="14337" width="13.140625" style="3" customWidth="1"/>
    <col min="14338" max="14338" width="12.28515625" style="3" customWidth="1"/>
    <col min="14339" max="14339" width="15.42578125" style="3" customWidth="1"/>
    <col min="14340" max="14340" width="12.5703125" style="3" customWidth="1"/>
    <col min="14341" max="14341" width="12.85546875" style="3" customWidth="1"/>
    <col min="14342" max="14342" width="12.140625" style="3" customWidth="1"/>
    <col min="14343" max="14343" width="15.42578125" style="3" customWidth="1"/>
    <col min="14344" max="14344" width="11.7109375" style="3" customWidth="1"/>
    <col min="14345" max="14345" width="13.7109375" style="3" customWidth="1"/>
    <col min="14346" max="14346" width="12.5703125" style="3" customWidth="1"/>
    <col min="14347" max="14589" width="11.42578125" style="3"/>
    <col min="14590" max="14590" width="24.42578125" style="3" customWidth="1"/>
    <col min="14591" max="14591" width="14.42578125" style="3" customWidth="1"/>
    <col min="14592" max="14592" width="11.42578125" style="3"/>
    <col min="14593" max="14593" width="13.140625" style="3" customWidth="1"/>
    <col min="14594" max="14594" width="12.28515625" style="3" customWidth="1"/>
    <col min="14595" max="14595" width="15.42578125" style="3" customWidth="1"/>
    <col min="14596" max="14596" width="12.5703125" style="3" customWidth="1"/>
    <col min="14597" max="14597" width="12.85546875" style="3" customWidth="1"/>
    <col min="14598" max="14598" width="12.140625" style="3" customWidth="1"/>
    <col min="14599" max="14599" width="15.42578125" style="3" customWidth="1"/>
    <col min="14600" max="14600" width="11.7109375" style="3" customWidth="1"/>
    <col min="14601" max="14601" width="13.7109375" style="3" customWidth="1"/>
    <col min="14602" max="14602" width="12.5703125" style="3" customWidth="1"/>
    <col min="14603" max="14845" width="11.42578125" style="3"/>
    <col min="14846" max="14846" width="24.42578125" style="3" customWidth="1"/>
    <col min="14847" max="14847" width="14.42578125" style="3" customWidth="1"/>
    <col min="14848" max="14848" width="11.42578125" style="3"/>
    <col min="14849" max="14849" width="13.140625" style="3" customWidth="1"/>
    <col min="14850" max="14850" width="12.28515625" style="3" customWidth="1"/>
    <col min="14851" max="14851" width="15.42578125" style="3" customWidth="1"/>
    <col min="14852" max="14852" width="12.5703125" style="3" customWidth="1"/>
    <col min="14853" max="14853" width="12.85546875" style="3" customWidth="1"/>
    <col min="14854" max="14854" width="12.140625" style="3" customWidth="1"/>
    <col min="14855" max="14855" width="15.42578125" style="3" customWidth="1"/>
    <col min="14856" max="14856" width="11.7109375" style="3" customWidth="1"/>
    <col min="14857" max="14857" width="13.7109375" style="3" customWidth="1"/>
    <col min="14858" max="14858" width="12.5703125" style="3" customWidth="1"/>
    <col min="14859" max="15101" width="11.42578125" style="3"/>
    <col min="15102" max="15102" width="24.42578125" style="3" customWidth="1"/>
    <col min="15103" max="15103" width="14.42578125" style="3" customWidth="1"/>
    <col min="15104" max="15104" width="11.42578125" style="3"/>
    <col min="15105" max="15105" width="13.140625" style="3" customWidth="1"/>
    <col min="15106" max="15106" width="12.28515625" style="3" customWidth="1"/>
    <col min="15107" max="15107" width="15.42578125" style="3" customWidth="1"/>
    <col min="15108" max="15108" width="12.5703125" style="3" customWidth="1"/>
    <col min="15109" max="15109" width="12.85546875" style="3" customWidth="1"/>
    <col min="15110" max="15110" width="12.140625" style="3" customWidth="1"/>
    <col min="15111" max="15111" width="15.42578125" style="3" customWidth="1"/>
    <col min="15112" max="15112" width="11.7109375" style="3" customWidth="1"/>
    <col min="15113" max="15113" width="13.7109375" style="3" customWidth="1"/>
    <col min="15114" max="15114" width="12.5703125" style="3" customWidth="1"/>
    <col min="15115" max="15357" width="11.42578125" style="3"/>
    <col min="15358" max="15358" width="24.42578125" style="3" customWidth="1"/>
    <col min="15359" max="15359" width="14.42578125" style="3" customWidth="1"/>
    <col min="15360" max="15360" width="11.42578125" style="3"/>
    <col min="15361" max="15361" width="13.140625" style="3" customWidth="1"/>
    <col min="15362" max="15362" width="12.28515625" style="3" customWidth="1"/>
    <col min="15363" max="15363" width="15.42578125" style="3" customWidth="1"/>
    <col min="15364" max="15364" width="12.5703125" style="3" customWidth="1"/>
    <col min="15365" max="15365" width="12.85546875" style="3" customWidth="1"/>
    <col min="15366" max="15366" width="12.140625" style="3" customWidth="1"/>
    <col min="15367" max="15367" width="15.42578125" style="3" customWidth="1"/>
    <col min="15368" max="15368" width="11.7109375" style="3" customWidth="1"/>
    <col min="15369" max="15369" width="13.7109375" style="3" customWidth="1"/>
    <col min="15370" max="15370" width="12.5703125" style="3" customWidth="1"/>
    <col min="15371" max="15613" width="11.42578125" style="3"/>
    <col min="15614" max="15614" width="24.42578125" style="3" customWidth="1"/>
    <col min="15615" max="15615" width="14.42578125" style="3" customWidth="1"/>
    <col min="15616" max="15616" width="11.42578125" style="3"/>
    <col min="15617" max="15617" width="13.140625" style="3" customWidth="1"/>
    <col min="15618" max="15618" width="12.28515625" style="3" customWidth="1"/>
    <col min="15619" max="15619" width="15.42578125" style="3" customWidth="1"/>
    <col min="15620" max="15620" width="12.5703125" style="3" customWidth="1"/>
    <col min="15621" max="15621" width="12.85546875" style="3" customWidth="1"/>
    <col min="15622" max="15622" width="12.140625" style="3" customWidth="1"/>
    <col min="15623" max="15623" width="15.42578125" style="3" customWidth="1"/>
    <col min="15624" max="15624" width="11.7109375" style="3" customWidth="1"/>
    <col min="15625" max="15625" width="13.7109375" style="3" customWidth="1"/>
    <col min="15626" max="15626" width="12.5703125" style="3" customWidth="1"/>
    <col min="15627" max="15869" width="11.42578125" style="3"/>
    <col min="15870" max="15870" width="24.42578125" style="3" customWidth="1"/>
    <col min="15871" max="15871" width="14.42578125" style="3" customWidth="1"/>
    <col min="15872" max="15872" width="11.42578125" style="3"/>
    <col min="15873" max="15873" width="13.140625" style="3" customWidth="1"/>
    <col min="15874" max="15874" width="12.28515625" style="3" customWidth="1"/>
    <col min="15875" max="15875" width="15.42578125" style="3" customWidth="1"/>
    <col min="15876" max="15876" width="12.5703125" style="3" customWidth="1"/>
    <col min="15877" max="15877" width="12.85546875" style="3" customWidth="1"/>
    <col min="15878" max="15878" width="12.140625" style="3" customWidth="1"/>
    <col min="15879" max="15879" width="15.42578125" style="3" customWidth="1"/>
    <col min="15880" max="15880" width="11.7109375" style="3" customWidth="1"/>
    <col min="15881" max="15881" width="13.7109375" style="3" customWidth="1"/>
    <col min="15882" max="15882" width="12.5703125" style="3" customWidth="1"/>
    <col min="15883" max="16125" width="11.42578125" style="3"/>
    <col min="16126" max="16126" width="24.42578125" style="3" customWidth="1"/>
    <col min="16127" max="16127" width="14.42578125" style="3" customWidth="1"/>
    <col min="16128" max="16128" width="11.42578125" style="3"/>
    <col min="16129" max="16129" width="13.140625" style="3" customWidth="1"/>
    <col min="16130" max="16130" width="12.28515625" style="3" customWidth="1"/>
    <col min="16131" max="16131" width="15.42578125" style="3" customWidth="1"/>
    <col min="16132" max="16132" width="12.5703125" style="3" customWidth="1"/>
    <col min="16133" max="16133" width="12.85546875" style="3" customWidth="1"/>
    <col min="16134" max="16134" width="12.140625" style="3" customWidth="1"/>
    <col min="16135" max="16135" width="15.42578125" style="3" customWidth="1"/>
    <col min="16136" max="16136" width="11.7109375" style="3" customWidth="1"/>
    <col min="16137" max="16137" width="13.7109375" style="3" customWidth="1"/>
    <col min="16138" max="16138" width="12.5703125" style="3" customWidth="1"/>
    <col min="16139" max="16384" width="11.42578125" style="3"/>
  </cols>
  <sheetData>
    <row r="1" spans="1:62" ht="18" customHeight="1" x14ac:dyDescent="0.2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62" ht="18" customHeight="1" x14ac:dyDescent="0.2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62" s="4" customFormat="1" ht="13.5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ht="34.5" customHeight="1" x14ac:dyDescent="0.2">
      <c r="A4" s="46" t="s">
        <v>1</v>
      </c>
      <c r="B4" s="49" t="s">
        <v>2</v>
      </c>
      <c r="C4" s="50"/>
      <c r="D4" s="50"/>
      <c r="E4" s="50"/>
      <c r="F4" s="50"/>
      <c r="G4" s="50"/>
      <c r="H4" s="50"/>
      <c r="I4" s="50"/>
      <c r="J4" s="50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62" ht="34.5" customHeight="1" x14ac:dyDescent="0.2">
      <c r="A5" s="47"/>
      <c r="B5" s="51" t="s">
        <v>3</v>
      </c>
      <c r="C5" s="52"/>
      <c r="D5" s="52"/>
      <c r="E5" s="49" t="s">
        <v>4</v>
      </c>
      <c r="F5" s="50"/>
      <c r="G5" s="50"/>
      <c r="H5" s="49" t="s">
        <v>66</v>
      </c>
      <c r="I5" s="50"/>
      <c r="J5" s="50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62" ht="69.75" customHeight="1" x14ac:dyDescent="0.2">
      <c r="A6" s="48"/>
      <c r="B6" s="5" t="s">
        <v>5</v>
      </c>
      <c r="C6" s="6" t="s">
        <v>6</v>
      </c>
      <c r="D6" s="7" t="s">
        <v>7</v>
      </c>
      <c r="E6" s="5" t="s">
        <v>5</v>
      </c>
      <c r="F6" s="6" t="s">
        <v>6</v>
      </c>
      <c r="G6" s="7" t="s">
        <v>8</v>
      </c>
      <c r="H6" s="12" t="s">
        <v>5</v>
      </c>
      <c r="I6" s="13" t="s">
        <v>6</v>
      </c>
      <c r="J6" s="14" t="s">
        <v>8</v>
      </c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62" ht="40.5" customHeight="1" x14ac:dyDescent="0.2">
      <c r="A7" s="35" t="s">
        <v>16</v>
      </c>
      <c r="B7" s="36">
        <f>+B41+B9+B47+B13+B34</f>
        <v>2577</v>
      </c>
      <c r="C7" s="36">
        <f t="shared" ref="C7:J7" si="0">+C41+C9+C47+C13+C34</f>
        <v>9263</v>
      </c>
      <c r="D7" s="36">
        <f t="shared" si="0"/>
        <v>48807</v>
      </c>
      <c r="E7" s="36">
        <f t="shared" si="0"/>
        <v>48</v>
      </c>
      <c r="F7" s="36">
        <f t="shared" si="0"/>
        <v>412</v>
      </c>
      <c r="G7" s="36">
        <f t="shared" si="0"/>
        <v>4414</v>
      </c>
      <c r="H7" s="36">
        <f t="shared" si="0"/>
        <v>155</v>
      </c>
      <c r="I7" s="36">
        <f t="shared" si="0"/>
        <v>8440</v>
      </c>
      <c r="J7" s="37">
        <f t="shared" si="0"/>
        <v>29971</v>
      </c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62" s="2" customFormat="1" ht="39" customHeight="1" x14ac:dyDescent="0.2">
      <c r="A8" s="38" t="s">
        <v>56</v>
      </c>
      <c r="B8" s="36">
        <f>B9</f>
        <v>30</v>
      </c>
      <c r="C8" s="36">
        <f t="shared" ref="C8:J8" si="1">C9</f>
        <v>141</v>
      </c>
      <c r="D8" s="36">
        <f t="shared" si="1"/>
        <v>1038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si="1"/>
        <v>45</v>
      </c>
      <c r="I8" s="36">
        <f t="shared" si="1"/>
        <v>4950</v>
      </c>
      <c r="J8" s="37">
        <f t="shared" si="1"/>
        <v>12771</v>
      </c>
      <c r="K8" s="1"/>
    </row>
    <row r="9" spans="1:62" s="2" customFormat="1" ht="39" customHeight="1" x14ac:dyDescent="0.2">
      <c r="A9" s="42" t="s">
        <v>56</v>
      </c>
      <c r="B9" s="36">
        <f t="shared" ref="B9:J9" si="2">SUM(B10:B11)</f>
        <v>30</v>
      </c>
      <c r="C9" s="36">
        <f t="shared" si="2"/>
        <v>141</v>
      </c>
      <c r="D9" s="36">
        <f t="shared" si="2"/>
        <v>1038</v>
      </c>
      <c r="E9" s="36">
        <f t="shared" si="2"/>
        <v>0</v>
      </c>
      <c r="F9" s="36">
        <f t="shared" si="2"/>
        <v>0</v>
      </c>
      <c r="G9" s="36">
        <f t="shared" si="2"/>
        <v>0</v>
      </c>
      <c r="H9" s="36">
        <f t="shared" si="2"/>
        <v>45</v>
      </c>
      <c r="I9" s="36">
        <f t="shared" si="2"/>
        <v>4950</v>
      </c>
      <c r="J9" s="37">
        <f t="shared" si="2"/>
        <v>12771</v>
      </c>
      <c r="K9" s="1"/>
    </row>
    <row r="10" spans="1:62" s="2" customFormat="1" ht="34.5" customHeight="1" x14ac:dyDescent="0.2">
      <c r="A10" s="16" t="s">
        <v>32</v>
      </c>
      <c r="B10" s="17">
        <f>+B138</f>
        <v>6</v>
      </c>
      <c r="C10" s="17">
        <v>18</v>
      </c>
      <c r="D10" s="17">
        <f t="shared" ref="D10:J10" si="3">+D138</f>
        <v>103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8">
        <f t="shared" si="3"/>
        <v>0</v>
      </c>
      <c r="K10" s="1"/>
    </row>
    <row r="11" spans="1:62" s="2" customFormat="1" ht="33" customHeight="1" x14ac:dyDescent="0.2">
      <c r="A11" s="16" t="s">
        <v>33</v>
      </c>
      <c r="B11" s="17">
        <f>+B58+B137</f>
        <v>24</v>
      </c>
      <c r="C11" s="17">
        <v>123</v>
      </c>
      <c r="D11" s="17">
        <f t="shared" ref="D11:J11" si="4">+D58+D137</f>
        <v>935</v>
      </c>
      <c r="E11" s="17">
        <f t="shared" si="4"/>
        <v>0</v>
      </c>
      <c r="F11" s="17">
        <f t="shared" si="4"/>
        <v>0</v>
      </c>
      <c r="G11" s="17">
        <f t="shared" si="4"/>
        <v>0</v>
      </c>
      <c r="H11" s="17">
        <f t="shared" si="4"/>
        <v>45</v>
      </c>
      <c r="I11" s="17">
        <f t="shared" si="4"/>
        <v>4950</v>
      </c>
      <c r="J11" s="18">
        <f t="shared" si="4"/>
        <v>12771</v>
      </c>
      <c r="K11" s="1"/>
      <c r="N11" s="1"/>
    </row>
    <row r="12" spans="1:62" s="2" customFormat="1" ht="41.25" customHeight="1" x14ac:dyDescent="0.2">
      <c r="A12" s="38" t="s">
        <v>57</v>
      </c>
      <c r="B12" s="36">
        <f>B13+B34</f>
        <v>768</v>
      </c>
      <c r="C12" s="36">
        <f t="shared" ref="C12:J12" si="5">C13+C34</f>
        <v>2460</v>
      </c>
      <c r="D12" s="36">
        <f t="shared" si="5"/>
        <v>16341</v>
      </c>
      <c r="E12" s="36">
        <f t="shared" si="5"/>
        <v>40</v>
      </c>
      <c r="F12" s="36">
        <f t="shared" si="5"/>
        <v>350</v>
      </c>
      <c r="G12" s="36">
        <f t="shared" si="5"/>
        <v>3932</v>
      </c>
      <c r="H12" s="36">
        <f t="shared" si="5"/>
        <v>100</v>
      </c>
      <c r="I12" s="36">
        <f t="shared" si="5"/>
        <v>3033</v>
      </c>
      <c r="J12" s="37">
        <f t="shared" si="5"/>
        <v>14276</v>
      </c>
      <c r="K12" s="1"/>
    </row>
    <row r="13" spans="1:62" s="2" customFormat="1" ht="32.25" customHeight="1" x14ac:dyDescent="0.2">
      <c r="A13" s="42" t="s">
        <v>57</v>
      </c>
      <c r="B13" s="36">
        <f t="shared" ref="B13:J13" si="6">SUM(B14:B33)</f>
        <v>755</v>
      </c>
      <c r="C13" s="36">
        <f t="shared" si="6"/>
        <v>2418</v>
      </c>
      <c r="D13" s="36">
        <f t="shared" si="6"/>
        <v>15988</v>
      </c>
      <c r="E13" s="36">
        <f t="shared" si="6"/>
        <v>40</v>
      </c>
      <c r="F13" s="36">
        <f t="shared" si="6"/>
        <v>350</v>
      </c>
      <c r="G13" s="36">
        <f t="shared" si="6"/>
        <v>3932</v>
      </c>
      <c r="H13" s="36">
        <f t="shared" si="6"/>
        <v>98</v>
      </c>
      <c r="I13" s="36">
        <f t="shared" si="6"/>
        <v>3019</v>
      </c>
      <c r="J13" s="37">
        <f t="shared" si="6"/>
        <v>14242</v>
      </c>
      <c r="K13" s="1"/>
    </row>
    <row r="14" spans="1:62" s="2" customFormat="1" ht="33.950000000000003" customHeight="1" x14ac:dyDescent="0.2">
      <c r="A14" s="16" t="s">
        <v>18</v>
      </c>
      <c r="B14" s="17">
        <f>+B61+B96+B115+B146</f>
        <v>15</v>
      </c>
      <c r="C14" s="17">
        <v>43</v>
      </c>
      <c r="D14" s="17">
        <f t="shared" ref="D14:J14" si="7">+D61+D96+D115+D146</f>
        <v>159</v>
      </c>
      <c r="E14" s="17">
        <f t="shared" si="7"/>
        <v>0</v>
      </c>
      <c r="F14" s="17">
        <f t="shared" si="7"/>
        <v>0</v>
      </c>
      <c r="G14" s="17">
        <f t="shared" si="7"/>
        <v>0</v>
      </c>
      <c r="H14" s="17">
        <f t="shared" si="7"/>
        <v>2</v>
      </c>
      <c r="I14" s="17">
        <f t="shared" si="7"/>
        <v>8</v>
      </c>
      <c r="J14" s="18">
        <f t="shared" si="7"/>
        <v>33</v>
      </c>
      <c r="K14" s="1"/>
    </row>
    <row r="15" spans="1:62" s="2" customFormat="1" ht="33.950000000000003" customHeight="1" x14ac:dyDescent="0.2">
      <c r="A15" s="16" t="s">
        <v>63</v>
      </c>
      <c r="B15" s="17">
        <f>+B97+B116+B147</f>
        <v>13</v>
      </c>
      <c r="C15" s="17">
        <v>80</v>
      </c>
      <c r="D15" s="17">
        <f t="shared" ref="D15:J15" si="8">+D97+D116+D147</f>
        <v>2112</v>
      </c>
      <c r="E15" s="17">
        <f t="shared" si="8"/>
        <v>0</v>
      </c>
      <c r="F15" s="17">
        <f t="shared" si="8"/>
        <v>0</v>
      </c>
      <c r="G15" s="17">
        <f t="shared" si="8"/>
        <v>0</v>
      </c>
      <c r="H15" s="17">
        <f t="shared" si="8"/>
        <v>0</v>
      </c>
      <c r="I15" s="17">
        <f t="shared" si="8"/>
        <v>0</v>
      </c>
      <c r="J15" s="18">
        <f t="shared" si="8"/>
        <v>0</v>
      </c>
      <c r="K15" s="1"/>
    </row>
    <row r="16" spans="1:62" s="2" customFormat="1" ht="33.950000000000003" customHeight="1" x14ac:dyDescent="0.2">
      <c r="A16" s="16" t="s">
        <v>34</v>
      </c>
      <c r="B16" s="17">
        <f t="shared" ref="B16:J16" si="9">+B62</f>
        <v>0</v>
      </c>
      <c r="C16" s="17">
        <f t="shared" si="9"/>
        <v>0</v>
      </c>
      <c r="D16" s="17">
        <f t="shared" si="9"/>
        <v>0</v>
      </c>
      <c r="E16" s="17">
        <f t="shared" si="9"/>
        <v>0</v>
      </c>
      <c r="F16" s="17">
        <f t="shared" si="9"/>
        <v>0</v>
      </c>
      <c r="G16" s="17">
        <f t="shared" si="9"/>
        <v>0</v>
      </c>
      <c r="H16" s="17">
        <f t="shared" si="9"/>
        <v>2</v>
      </c>
      <c r="I16" s="17">
        <f t="shared" si="9"/>
        <v>30</v>
      </c>
      <c r="J16" s="18">
        <f t="shared" si="9"/>
        <v>124</v>
      </c>
      <c r="K16" s="1"/>
    </row>
    <row r="17" spans="1:11" s="2" customFormat="1" ht="33.950000000000003" customHeight="1" x14ac:dyDescent="0.2">
      <c r="A17" s="16" t="s">
        <v>35</v>
      </c>
      <c r="B17" s="17">
        <f>+B63+B98+B117+B148</f>
        <v>9</v>
      </c>
      <c r="C17" s="17">
        <v>19</v>
      </c>
      <c r="D17" s="17">
        <f t="shared" ref="D17:J18" si="10">+D63+D98+D117+D148</f>
        <v>51</v>
      </c>
      <c r="E17" s="17">
        <f t="shared" si="10"/>
        <v>0</v>
      </c>
      <c r="F17" s="17">
        <f t="shared" si="10"/>
        <v>0</v>
      </c>
      <c r="G17" s="17">
        <f t="shared" si="10"/>
        <v>0</v>
      </c>
      <c r="H17" s="17">
        <f t="shared" si="10"/>
        <v>9</v>
      </c>
      <c r="I17" s="17">
        <f t="shared" si="10"/>
        <v>480</v>
      </c>
      <c r="J17" s="18">
        <f t="shared" si="10"/>
        <v>1626</v>
      </c>
      <c r="K17" s="1"/>
    </row>
    <row r="18" spans="1:11" s="2" customFormat="1" ht="33.950000000000003" customHeight="1" x14ac:dyDescent="0.2">
      <c r="A18" s="16" t="s">
        <v>36</v>
      </c>
      <c r="B18" s="17">
        <f>+B64+B99+B118+B149</f>
        <v>19</v>
      </c>
      <c r="C18" s="17">
        <v>53</v>
      </c>
      <c r="D18" s="17">
        <f t="shared" si="10"/>
        <v>209</v>
      </c>
      <c r="E18" s="17">
        <f t="shared" si="10"/>
        <v>0</v>
      </c>
      <c r="F18" s="17">
        <f t="shared" si="10"/>
        <v>0</v>
      </c>
      <c r="G18" s="17">
        <f t="shared" si="10"/>
        <v>0</v>
      </c>
      <c r="H18" s="17">
        <f t="shared" si="10"/>
        <v>1</v>
      </c>
      <c r="I18" s="17">
        <f t="shared" si="10"/>
        <v>6</v>
      </c>
      <c r="J18" s="18">
        <f t="shared" si="10"/>
        <v>22</v>
      </c>
      <c r="K18" s="1"/>
    </row>
    <row r="19" spans="1:11" s="2" customFormat="1" ht="33.950000000000003" customHeight="1" x14ac:dyDescent="0.2">
      <c r="A19" s="16" t="s">
        <v>37</v>
      </c>
      <c r="B19" s="17">
        <f>+B100</f>
        <v>1</v>
      </c>
      <c r="C19" s="17">
        <v>2</v>
      </c>
      <c r="D19" s="17">
        <f t="shared" ref="D19:J19" si="11">+D100</f>
        <v>3</v>
      </c>
      <c r="E19" s="17">
        <f t="shared" si="11"/>
        <v>0</v>
      </c>
      <c r="F19" s="17">
        <f t="shared" si="11"/>
        <v>0</v>
      </c>
      <c r="G19" s="17">
        <f t="shared" si="11"/>
        <v>0</v>
      </c>
      <c r="H19" s="17">
        <f t="shared" si="11"/>
        <v>0</v>
      </c>
      <c r="I19" s="17">
        <f t="shared" si="11"/>
        <v>0</v>
      </c>
      <c r="J19" s="18">
        <f t="shared" si="11"/>
        <v>0</v>
      </c>
      <c r="K19" s="1"/>
    </row>
    <row r="20" spans="1:11" s="2" customFormat="1" ht="32.25" customHeight="1" x14ac:dyDescent="0.2">
      <c r="A20" s="16" t="s">
        <v>38</v>
      </c>
      <c r="B20" s="17">
        <f>+B65+B101+B150</f>
        <v>16</v>
      </c>
      <c r="C20" s="17">
        <v>58</v>
      </c>
      <c r="D20" s="17">
        <f t="shared" ref="D20:J20" si="12">+D65+D101+D150</f>
        <v>254</v>
      </c>
      <c r="E20" s="17">
        <f t="shared" si="12"/>
        <v>20</v>
      </c>
      <c r="F20" s="17">
        <f t="shared" si="12"/>
        <v>200</v>
      </c>
      <c r="G20" s="17">
        <f t="shared" si="12"/>
        <v>1140</v>
      </c>
      <c r="H20" s="17">
        <f t="shared" si="12"/>
        <v>2</v>
      </c>
      <c r="I20" s="17">
        <f t="shared" si="12"/>
        <v>16</v>
      </c>
      <c r="J20" s="18">
        <f t="shared" si="12"/>
        <v>68</v>
      </c>
      <c r="K20" s="1"/>
    </row>
    <row r="21" spans="1:11" s="2" customFormat="1" ht="32.25" customHeight="1" x14ac:dyDescent="0.2">
      <c r="A21" s="16" t="s">
        <v>39</v>
      </c>
      <c r="B21" s="17">
        <f>+B66+B151</f>
        <v>4</v>
      </c>
      <c r="C21" s="17">
        <v>23</v>
      </c>
      <c r="D21" s="17">
        <f t="shared" ref="D21:J21" si="13">+D66+D151</f>
        <v>143</v>
      </c>
      <c r="E21" s="17">
        <f t="shared" si="13"/>
        <v>0</v>
      </c>
      <c r="F21" s="17">
        <f t="shared" si="13"/>
        <v>0</v>
      </c>
      <c r="G21" s="17">
        <f t="shared" si="13"/>
        <v>0</v>
      </c>
      <c r="H21" s="17">
        <f t="shared" si="13"/>
        <v>0</v>
      </c>
      <c r="I21" s="17">
        <f t="shared" si="13"/>
        <v>0</v>
      </c>
      <c r="J21" s="18">
        <f t="shared" si="13"/>
        <v>0</v>
      </c>
      <c r="K21" s="1"/>
    </row>
    <row r="22" spans="1:11" s="2" customFormat="1" ht="36.75" customHeight="1" x14ac:dyDescent="0.2">
      <c r="A22" s="16" t="s">
        <v>40</v>
      </c>
      <c r="B22" s="17">
        <f>+B67+B119+B152</f>
        <v>70</v>
      </c>
      <c r="C22" s="17">
        <v>247</v>
      </c>
      <c r="D22" s="17">
        <f t="shared" ref="D22:J22" si="14">+D67+D119+D152</f>
        <v>1147</v>
      </c>
      <c r="E22" s="17">
        <f t="shared" si="14"/>
        <v>19</v>
      </c>
      <c r="F22" s="17">
        <f t="shared" si="14"/>
        <v>146</v>
      </c>
      <c r="G22" s="17">
        <f t="shared" si="14"/>
        <v>2777</v>
      </c>
      <c r="H22" s="17">
        <f t="shared" si="14"/>
        <v>0</v>
      </c>
      <c r="I22" s="17">
        <f t="shared" si="14"/>
        <v>0</v>
      </c>
      <c r="J22" s="18">
        <f t="shared" si="14"/>
        <v>0</v>
      </c>
      <c r="K22" s="1"/>
    </row>
    <row r="23" spans="1:11" s="2" customFormat="1" ht="32.25" customHeight="1" x14ac:dyDescent="0.2">
      <c r="A23" s="16" t="s">
        <v>41</v>
      </c>
      <c r="B23" s="17">
        <f>+B68+B102+B120+B153</f>
        <v>210</v>
      </c>
      <c r="C23" s="17">
        <v>611</v>
      </c>
      <c r="D23" s="17">
        <f t="shared" ref="D23:J23" si="15">+D68+D102+D120+D153</f>
        <v>5986</v>
      </c>
      <c r="E23" s="17">
        <f t="shared" si="15"/>
        <v>0</v>
      </c>
      <c r="F23" s="17">
        <f t="shared" si="15"/>
        <v>0</v>
      </c>
      <c r="G23" s="17">
        <f t="shared" si="15"/>
        <v>0</v>
      </c>
      <c r="H23" s="17">
        <f t="shared" si="15"/>
        <v>57</v>
      </c>
      <c r="I23" s="17">
        <f t="shared" si="15"/>
        <v>1371</v>
      </c>
      <c r="J23" s="18">
        <f t="shared" si="15"/>
        <v>7333</v>
      </c>
      <c r="K23" s="1"/>
    </row>
    <row r="24" spans="1:11" s="2" customFormat="1" ht="32.25" customHeight="1" x14ac:dyDescent="0.2">
      <c r="A24" s="16" t="s">
        <v>42</v>
      </c>
      <c r="B24" s="17">
        <f>+B69+B154</f>
        <v>5</v>
      </c>
      <c r="C24" s="17">
        <v>14</v>
      </c>
      <c r="D24" s="17">
        <f t="shared" ref="D24:J24" si="16">+D69+D154</f>
        <v>40</v>
      </c>
      <c r="E24" s="17">
        <f t="shared" si="16"/>
        <v>0</v>
      </c>
      <c r="F24" s="17">
        <f t="shared" si="16"/>
        <v>0</v>
      </c>
      <c r="G24" s="17">
        <f t="shared" si="16"/>
        <v>0</v>
      </c>
      <c r="H24" s="17">
        <f t="shared" si="16"/>
        <v>2</v>
      </c>
      <c r="I24" s="17">
        <f t="shared" si="16"/>
        <v>185</v>
      </c>
      <c r="J24" s="18">
        <f t="shared" si="16"/>
        <v>655</v>
      </c>
      <c r="K24" s="1"/>
    </row>
    <row r="25" spans="1:11" s="2" customFormat="1" ht="32.25" customHeight="1" x14ac:dyDescent="0.2">
      <c r="A25" s="16" t="s">
        <v>43</v>
      </c>
      <c r="B25" s="17">
        <f>+B70+B103+B121+B155</f>
        <v>308</v>
      </c>
      <c r="C25" s="17">
        <v>973</v>
      </c>
      <c r="D25" s="17">
        <f t="shared" ref="D25:J25" si="17">+D70+D103+D121+D155</f>
        <v>4606</v>
      </c>
      <c r="E25" s="17">
        <f t="shared" si="17"/>
        <v>1</v>
      </c>
      <c r="F25" s="17">
        <f t="shared" si="17"/>
        <v>4</v>
      </c>
      <c r="G25" s="17">
        <f t="shared" si="17"/>
        <v>15</v>
      </c>
      <c r="H25" s="17">
        <f t="shared" si="17"/>
        <v>13</v>
      </c>
      <c r="I25" s="17">
        <f t="shared" si="17"/>
        <v>39</v>
      </c>
      <c r="J25" s="18">
        <f t="shared" si="17"/>
        <v>127</v>
      </c>
      <c r="K25" s="1"/>
    </row>
    <row r="26" spans="1:11" s="2" customFormat="1" ht="32.25" customHeight="1" x14ac:dyDescent="0.2">
      <c r="A26" s="16" t="s">
        <v>44</v>
      </c>
      <c r="B26" s="17">
        <f t="shared" ref="B26:J26" si="18">+B156</f>
        <v>0</v>
      </c>
      <c r="C26" s="17">
        <f t="shared" si="18"/>
        <v>0</v>
      </c>
      <c r="D26" s="17">
        <f t="shared" si="18"/>
        <v>0</v>
      </c>
      <c r="E26" s="17">
        <f t="shared" si="18"/>
        <v>0</v>
      </c>
      <c r="F26" s="17">
        <f t="shared" si="18"/>
        <v>0</v>
      </c>
      <c r="G26" s="17">
        <f t="shared" si="18"/>
        <v>0</v>
      </c>
      <c r="H26" s="17">
        <f t="shared" si="18"/>
        <v>3</v>
      </c>
      <c r="I26" s="17">
        <f t="shared" si="18"/>
        <v>10</v>
      </c>
      <c r="J26" s="18">
        <f t="shared" si="18"/>
        <v>32</v>
      </c>
      <c r="K26" s="1"/>
    </row>
    <row r="27" spans="1:11" s="2" customFormat="1" ht="33" customHeight="1" x14ac:dyDescent="0.2">
      <c r="A27" s="16" t="s">
        <v>45</v>
      </c>
      <c r="B27" s="17">
        <f>+B71+B157</f>
        <v>11</v>
      </c>
      <c r="C27" s="17">
        <v>24</v>
      </c>
      <c r="D27" s="17">
        <f t="shared" ref="D27:J27" si="19">+D71+D157</f>
        <v>103</v>
      </c>
      <c r="E27" s="17">
        <f t="shared" si="19"/>
        <v>0</v>
      </c>
      <c r="F27" s="17">
        <f t="shared" si="19"/>
        <v>0</v>
      </c>
      <c r="G27" s="17">
        <f t="shared" si="19"/>
        <v>0</v>
      </c>
      <c r="H27" s="17">
        <f t="shared" si="19"/>
        <v>0</v>
      </c>
      <c r="I27" s="17">
        <f t="shared" si="19"/>
        <v>0</v>
      </c>
      <c r="J27" s="18">
        <f t="shared" si="19"/>
        <v>0</v>
      </c>
      <c r="K27" s="1"/>
    </row>
    <row r="28" spans="1:11" s="2" customFormat="1" ht="34.5" customHeight="1" x14ac:dyDescent="0.2">
      <c r="A28" s="16" t="s">
        <v>46</v>
      </c>
      <c r="B28" s="17">
        <f t="shared" ref="B28:J28" si="20">+B72</f>
        <v>0</v>
      </c>
      <c r="C28" s="17">
        <f t="shared" si="20"/>
        <v>0</v>
      </c>
      <c r="D28" s="17">
        <f t="shared" si="20"/>
        <v>0</v>
      </c>
      <c r="E28" s="17">
        <f t="shared" si="20"/>
        <v>0</v>
      </c>
      <c r="F28" s="17">
        <f t="shared" si="20"/>
        <v>0</v>
      </c>
      <c r="G28" s="17">
        <f t="shared" si="20"/>
        <v>0</v>
      </c>
      <c r="H28" s="17">
        <f t="shared" si="20"/>
        <v>1</v>
      </c>
      <c r="I28" s="17">
        <f t="shared" si="20"/>
        <v>4</v>
      </c>
      <c r="J28" s="18">
        <f t="shared" si="20"/>
        <v>8</v>
      </c>
      <c r="K28" s="1"/>
    </row>
    <row r="29" spans="1:11" s="2" customFormat="1" ht="33.75" customHeight="1" x14ac:dyDescent="0.2">
      <c r="A29" s="16" t="s">
        <v>47</v>
      </c>
      <c r="B29" s="17">
        <f t="shared" ref="B29:J29" si="21">+B158</f>
        <v>0</v>
      </c>
      <c r="C29" s="17">
        <f t="shared" si="21"/>
        <v>0</v>
      </c>
      <c r="D29" s="17">
        <f t="shared" si="21"/>
        <v>0</v>
      </c>
      <c r="E29" s="17">
        <f t="shared" si="21"/>
        <v>0</v>
      </c>
      <c r="F29" s="17">
        <f t="shared" si="21"/>
        <v>0</v>
      </c>
      <c r="G29" s="17">
        <f t="shared" si="21"/>
        <v>0</v>
      </c>
      <c r="H29" s="17">
        <f t="shared" si="21"/>
        <v>1</v>
      </c>
      <c r="I29" s="17">
        <f t="shared" si="21"/>
        <v>8</v>
      </c>
      <c r="J29" s="18">
        <f t="shared" si="21"/>
        <v>42</v>
      </c>
      <c r="K29" s="1"/>
    </row>
    <row r="30" spans="1:11" s="2" customFormat="1" ht="36.75" customHeight="1" x14ac:dyDescent="0.2">
      <c r="A30" s="16" t="s">
        <v>48</v>
      </c>
      <c r="B30" s="17">
        <f>+B73</f>
        <v>1</v>
      </c>
      <c r="C30" s="17">
        <v>9</v>
      </c>
      <c r="D30" s="17">
        <f t="shared" ref="D30:J30" si="22">+D73</f>
        <v>131</v>
      </c>
      <c r="E30" s="17">
        <f t="shared" si="22"/>
        <v>0</v>
      </c>
      <c r="F30" s="17">
        <f t="shared" si="22"/>
        <v>0</v>
      </c>
      <c r="G30" s="17">
        <f t="shared" si="22"/>
        <v>0</v>
      </c>
      <c r="H30" s="17">
        <f t="shared" si="22"/>
        <v>2</v>
      </c>
      <c r="I30" s="17">
        <f t="shared" si="22"/>
        <v>848</v>
      </c>
      <c r="J30" s="18">
        <f t="shared" si="22"/>
        <v>4144</v>
      </c>
      <c r="K30" s="1"/>
    </row>
    <row r="31" spans="1:11" s="2" customFormat="1" ht="33.75" customHeight="1" x14ac:dyDescent="0.2">
      <c r="A31" s="16" t="s">
        <v>49</v>
      </c>
      <c r="B31" s="17">
        <f>+B74+B160</f>
        <v>7</v>
      </c>
      <c r="C31" s="17">
        <v>19</v>
      </c>
      <c r="D31" s="17">
        <f t="shared" ref="D31:J31" si="23">+D74+D160</f>
        <v>95</v>
      </c>
      <c r="E31" s="17">
        <f t="shared" si="23"/>
        <v>0</v>
      </c>
      <c r="F31" s="17">
        <f t="shared" si="23"/>
        <v>0</v>
      </c>
      <c r="G31" s="17">
        <f t="shared" si="23"/>
        <v>0</v>
      </c>
      <c r="H31" s="17">
        <f t="shared" si="23"/>
        <v>0</v>
      </c>
      <c r="I31" s="17">
        <f t="shared" si="23"/>
        <v>0</v>
      </c>
      <c r="J31" s="18">
        <f t="shared" si="23"/>
        <v>0</v>
      </c>
      <c r="K31" s="1"/>
    </row>
    <row r="32" spans="1:11" s="2" customFormat="1" ht="37.5" customHeight="1" x14ac:dyDescent="0.2">
      <c r="A32" s="16" t="s">
        <v>50</v>
      </c>
      <c r="B32" s="17">
        <f>+B104+B122</f>
        <v>2</v>
      </c>
      <c r="C32" s="17">
        <v>5</v>
      </c>
      <c r="D32" s="17">
        <f t="shared" ref="D32:J32" si="24">+D104+D122</f>
        <v>66</v>
      </c>
      <c r="E32" s="17">
        <f t="shared" si="24"/>
        <v>0</v>
      </c>
      <c r="F32" s="17">
        <f t="shared" si="24"/>
        <v>0</v>
      </c>
      <c r="G32" s="17">
        <f t="shared" si="24"/>
        <v>0</v>
      </c>
      <c r="H32" s="17">
        <f t="shared" si="24"/>
        <v>0</v>
      </c>
      <c r="I32" s="17">
        <f t="shared" si="24"/>
        <v>0</v>
      </c>
      <c r="J32" s="18">
        <f t="shared" si="24"/>
        <v>0</v>
      </c>
      <c r="K32" s="1"/>
    </row>
    <row r="33" spans="1:26" s="2" customFormat="1" ht="36" customHeight="1" x14ac:dyDescent="0.2">
      <c r="A33" s="16" t="s">
        <v>51</v>
      </c>
      <c r="B33" s="17">
        <f>+B75+B105+B123+B161</f>
        <v>64</v>
      </c>
      <c r="C33" s="17">
        <v>238</v>
      </c>
      <c r="D33" s="17">
        <f t="shared" ref="D33:J33" si="25">+D75+D105+D123+D161</f>
        <v>883</v>
      </c>
      <c r="E33" s="17">
        <f t="shared" si="25"/>
        <v>0</v>
      </c>
      <c r="F33" s="17">
        <f t="shared" si="25"/>
        <v>0</v>
      </c>
      <c r="G33" s="17">
        <f t="shared" si="25"/>
        <v>0</v>
      </c>
      <c r="H33" s="17">
        <f t="shared" si="25"/>
        <v>3</v>
      </c>
      <c r="I33" s="17">
        <f t="shared" si="25"/>
        <v>14</v>
      </c>
      <c r="J33" s="18">
        <f t="shared" si="25"/>
        <v>28</v>
      </c>
      <c r="K33" s="1"/>
    </row>
    <row r="34" spans="1:26" s="2" customFormat="1" ht="39" customHeight="1" x14ac:dyDescent="0.2">
      <c r="A34" s="42" t="s">
        <v>61</v>
      </c>
      <c r="B34" s="36">
        <f t="shared" ref="B34:D34" si="26">SUM(B35:B39)</f>
        <v>13</v>
      </c>
      <c r="C34" s="36">
        <f t="shared" si="26"/>
        <v>42</v>
      </c>
      <c r="D34" s="36">
        <f t="shared" si="26"/>
        <v>353</v>
      </c>
      <c r="E34" s="36">
        <f t="shared" ref="E34:J34" si="27">SUM(E35:E39)</f>
        <v>0</v>
      </c>
      <c r="F34" s="36">
        <f t="shared" si="27"/>
        <v>0</v>
      </c>
      <c r="G34" s="36">
        <f t="shared" si="27"/>
        <v>0</v>
      </c>
      <c r="H34" s="36">
        <f t="shared" si="27"/>
        <v>2</v>
      </c>
      <c r="I34" s="36">
        <f t="shared" si="27"/>
        <v>14</v>
      </c>
      <c r="J34" s="37">
        <f t="shared" si="27"/>
        <v>34</v>
      </c>
      <c r="K34" s="1"/>
    </row>
    <row r="35" spans="1:26" s="2" customFormat="1" ht="33.950000000000003" customHeight="1" x14ac:dyDescent="0.2">
      <c r="A35" s="19" t="s">
        <v>67</v>
      </c>
      <c r="B35" s="17">
        <f>+B77</f>
        <v>1</v>
      </c>
      <c r="C35" s="17">
        <v>3</v>
      </c>
      <c r="D35" s="17">
        <f t="shared" ref="D35:J35" si="28">+D77</f>
        <v>0</v>
      </c>
      <c r="E35" s="17">
        <f t="shared" si="28"/>
        <v>0</v>
      </c>
      <c r="F35" s="17">
        <f t="shared" si="28"/>
        <v>0</v>
      </c>
      <c r="G35" s="17">
        <f t="shared" si="28"/>
        <v>0</v>
      </c>
      <c r="H35" s="17">
        <f t="shared" si="28"/>
        <v>0</v>
      </c>
      <c r="I35" s="17">
        <f t="shared" si="28"/>
        <v>0</v>
      </c>
      <c r="J35" s="18">
        <f t="shared" si="28"/>
        <v>0</v>
      </c>
      <c r="K35" s="1"/>
    </row>
    <row r="36" spans="1:26" s="2" customFormat="1" ht="33.950000000000003" customHeight="1" x14ac:dyDescent="0.2">
      <c r="A36" s="19" t="s">
        <v>52</v>
      </c>
      <c r="B36" s="17">
        <f>+B107+B125</f>
        <v>5</v>
      </c>
      <c r="C36" s="17">
        <v>13</v>
      </c>
      <c r="D36" s="17">
        <f t="shared" ref="D36:J36" si="29">+D107+D125</f>
        <v>97</v>
      </c>
      <c r="E36" s="17">
        <f t="shared" si="29"/>
        <v>0</v>
      </c>
      <c r="F36" s="17">
        <f t="shared" si="29"/>
        <v>0</v>
      </c>
      <c r="G36" s="17">
        <f t="shared" si="29"/>
        <v>0</v>
      </c>
      <c r="H36" s="17">
        <f t="shared" si="29"/>
        <v>0</v>
      </c>
      <c r="I36" s="17">
        <f t="shared" si="29"/>
        <v>0</v>
      </c>
      <c r="J36" s="18">
        <f t="shared" si="29"/>
        <v>0</v>
      </c>
      <c r="K36" s="1"/>
    </row>
    <row r="37" spans="1:26" s="2" customFormat="1" ht="33.950000000000003" customHeight="1" x14ac:dyDescent="0.2">
      <c r="A37" s="19" t="s">
        <v>53</v>
      </c>
      <c r="B37" s="17">
        <f>+B78</f>
        <v>1</v>
      </c>
      <c r="C37" s="17">
        <v>1</v>
      </c>
      <c r="D37" s="17">
        <f t="shared" ref="D37:J37" si="30">+D78</f>
        <v>11</v>
      </c>
      <c r="E37" s="17">
        <f t="shared" si="30"/>
        <v>0</v>
      </c>
      <c r="F37" s="17">
        <f t="shared" si="30"/>
        <v>0</v>
      </c>
      <c r="G37" s="17">
        <f t="shared" si="30"/>
        <v>0</v>
      </c>
      <c r="H37" s="17">
        <f t="shared" si="30"/>
        <v>1</v>
      </c>
      <c r="I37" s="17">
        <f t="shared" si="30"/>
        <v>6</v>
      </c>
      <c r="J37" s="18">
        <f t="shared" si="30"/>
        <v>32</v>
      </c>
      <c r="K37" s="1"/>
    </row>
    <row r="38" spans="1:26" s="2" customFormat="1" ht="33.950000000000003" customHeight="1" x14ac:dyDescent="0.2">
      <c r="A38" s="19" t="s">
        <v>54</v>
      </c>
      <c r="B38" s="17">
        <f>+B79+B126+B163</f>
        <v>6</v>
      </c>
      <c r="C38" s="17">
        <v>25</v>
      </c>
      <c r="D38" s="17">
        <f t="shared" ref="D38:J38" si="31">+D79+D126+D163</f>
        <v>245</v>
      </c>
      <c r="E38" s="17">
        <f t="shared" si="31"/>
        <v>0</v>
      </c>
      <c r="F38" s="17">
        <f t="shared" si="31"/>
        <v>0</v>
      </c>
      <c r="G38" s="17">
        <f t="shared" si="31"/>
        <v>0</v>
      </c>
      <c r="H38" s="17">
        <f t="shared" si="31"/>
        <v>0</v>
      </c>
      <c r="I38" s="17">
        <f t="shared" si="31"/>
        <v>0</v>
      </c>
      <c r="J38" s="18">
        <f t="shared" si="31"/>
        <v>0</v>
      </c>
      <c r="K38" s="1"/>
    </row>
    <row r="39" spans="1:26" s="2" customFormat="1" ht="33.950000000000003" customHeight="1" x14ac:dyDescent="0.2">
      <c r="A39" s="19" t="s">
        <v>55</v>
      </c>
      <c r="B39" s="17">
        <f t="shared" ref="B39:H39" si="32">+B127</f>
        <v>0</v>
      </c>
      <c r="C39" s="17">
        <f t="shared" si="32"/>
        <v>0</v>
      </c>
      <c r="D39" s="17">
        <f t="shared" si="32"/>
        <v>0</v>
      </c>
      <c r="E39" s="17">
        <f t="shared" si="32"/>
        <v>0</v>
      </c>
      <c r="F39" s="17">
        <f t="shared" si="32"/>
        <v>0</v>
      </c>
      <c r="G39" s="17">
        <f t="shared" si="32"/>
        <v>0</v>
      </c>
      <c r="H39" s="17">
        <f t="shared" si="32"/>
        <v>1</v>
      </c>
      <c r="I39" s="17">
        <f>I127</f>
        <v>8</v>
      </c>
      <c r="J39" s="18">
        <f>+J127</f>
        <v>2</v>
      </c>
      <c r="K39" s="1"/>
    </row>
    <row r="40" spans="1:26" ht="39" customHeight="1" x14ac:dyDescent="0.2">
      <c r="A40" s="38" t="s">
        <v>19</v>
      </c>
      <c r="B40" s="36">
        <f>B41+B47</f>
        <v>1779</v>
      </c>
      <c r="C40" s="36">
        <f t="shared" ref="C40:J40" si="33">C41+C47</f>
        <v>6662</v>
      </c>
      <c r="D40" s="36">
        <f t="shared" si="33"/>
        <v>31428</v>
      </c>
      <c r="E40" s="36">
        <f t="shared" si="33"/>
        <v>8</v>
      </c>
      <c r="F40" s="36">
        <f t="shared" si="33"/>
        <v>62</v>
      </c>
      <c r="G40" s="36">
        <f t="shared" si="33"/>
        <v>482</v>
      </c>
      <c r="H40" s="36">
        <f t="shared" si="33"/>
        <v>10</v>
      </c>
      <c r="I40" s="36">
        <f t="shared" si="33"/>
        <v>457</v>
      </c>
      <c r="J40" s="37">
        <f t="shared" si="33"/>
        <v>2924</v>
      </c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9" customHeight="1" x14ac:dyDescent="0.2">
      <c r="A41" s="42" t="s">
        <v>20</v>
      </c>
      <c r="B41" s="36">
        <f t="shared" ref="B41:J41" si="34">SUM(B42:B46)</f>
        <v>580</v>
      </c>
      <c r="C41" s="36">
        <f t="shared" si="34"/>
        <v>2069</v>
      </c>
      <c r="D41" s="36">
        <f t="shared" si="34"/>
        <v>16048</v>
      </c>
      <c r="E41" s="36">
        <f t="shared" si="34"/>
        <v>7</v>
      </c>
      <c r="F41" s="36">
        <f t="shared" si="34"/>
        <v>54</v>
      </c>
      <c r="G41" s="36">
        <f t="shared" si="34"/>
        <v>459</v>
      </c>
      <c r="H41" s="36">
        <f t="shared" si="34"/>
        <v>9</v>
      </c>
      <c r="I41" s="36">
        <f t="shared" si="34"/>
        <v>437</v>
      </c>
      <c r="J41" s="37">
        <f t="shared" si="34"/>
        <v>2867</v>
      </c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2" customFormat="1" ht="39" customHeight="1" x14ac:dyDescent="0.2">
      <c r="A42" s="16" t="s">
        <v>21</v>
      </c>
      <c r="B42" s="17">
        <f>+B82</f>
        <v>135</v>
      </c>
      <c r="C42" s="17">
        <v>509</v>
      </c>
      <c r="D42" s="17">
        <f t="shared" ref="D42:J42" si="35">+D82</f>
        <v>5517</v>
      </c>
      <c r="E42" s="17">
        <f t="shared" si="35"/>
        <v>0</v>
      </c>
      <c r="F42" s="17">
        <f t="shared" si="35"/>
        <v>0</v>
      </c>
      <c r="G42" s="17">
        <f t="shared" si="35"/>
        <v>0</v>
      </c>
      <c r="H42" s="17">
        <f t="shared" si="35"/>
        <v>0</v>
      </c>
      <c r="I42" s="17">
        <f t="shared" si="35"/>
        <v>0</v>
      </c>
      <c r="J42" s="18">
        <f t="shared" si="35"/>
        <v>0</v>
      </c>
      <c r="K42" s="1"/>
    </row>
    <row r="43" spans="1:26" s="2" customFormat="1" ht="41.25" customHeight="1" x14ac:dyDescent="0.2">
      <c r="A43" s="16" t="s">
        <v>22</v>
      </c>
      <c r="B43" s="20">
        <f>+B83+B130+B166</f>
        <v>257</v>
      </c>
      <c r="C43" s="17">
        <v>902</v>
      </c>
      <c r="D43" s="17">
        <f>+D83+D130+D166</f>
        <v>6220</v>
      </c>
      <c r="E43" s="17">
        <f>+E83+E130+E166</f>
        <v>7</v>
      </c>
      <c r="F43" s="17">
        <f>+F83+F130+F166</f>
        <v>54</v>
      </c>
      <c r="G43" s="17">
        <f>+G83+G130+G166</f>
        <v>459</v>
      </c>
      <c r="H43" s="17">
        <f>+H83+H130+H166</f>
        <v>8</v>
      </c>
      <c r="I43" s="17">
        <f>I83+I130+I166</f>
        <v>430</v>
      </c>
      <c r="J43" s="18">
        <f>+J83+J130+J166</f>
        <v>2835</v>
      </c>
      <c r="K43" s="1"/>
    </row>
    <row r="44" spans="1:26" s="2" customFormat="1" ht="42" customHeight="1" x14ac:dyDescent="0.2">
      <c r="A44" s="16" t="s">
        <v>23</v>
      </c>
      <c r="B44" s="17">
        <f>+B84</f>
        <v>94</v>
      </c>
      <c r="C44" s="17">
        <v>282</v>
      </c>
      <c r="D44" s="17">
        <f t="shared" ref="D44:H45" si="36">+D84</f>
        <v>2640</v>
      </c>
      <c r="E44" s="17">
        <f t="shared" si="36"/>
        <v>0</v>
      </c>
      <c r="F44" s="17">
        <f t="shared" si="36"/>
        <v>0</v>
      </c>
      <c r="G44" s="17">
        <f t="shared" si="36"/>
        <v>0</v>
      </c>
      <c r="H44" s="17">
        <f t="shared" si="36"/>
        <v>0</v>
      </c>
      <c r="I44" s="17">
        <f>I84</f>
        <v>0</v>
      </c>
      <c r="J44" s="18">
        <f>+J84</f>
        <v>0</v>
      </c>
      <c r="K44" s="1"/>
    </row>
    <row r="45" spans="1:26" s="2" customFormat="1" ht="39" customHeight="1" x14ac:dyDescent="0.2">
      <c r="A45" s="16" t="s">
        <v>24</v>
      </c>
      <c r="B45" s="17">
        <f>+B85</f>
        <v>0</v>
      </c>
      <c r="C45" s="17">
        <f>+C85</f>
        <v>0</v>
      </c>
      <c r="D45" s="17">
        <f t="shared" si="36"/>
        <v>0</v>
      </c>
      <c r="E45" s="17">
        <f t="shared" si="36"/>
        <v>0</v>
      </c>
      <c r="F45" s="17">
        <f t="shared" si="36"/>
        <v>0</v>
      </c>
      <c r="G45" s="17">
        <f t="shared" si="36"/>
        <v>0</v>
      </c>
      <c r="H45" s="17">
        <f t="shared" si="36"/>
        <v>1</v>
      </c>
      <c r="I45" s="17">
        <f>+I85</f>
        <v>7</v>
      </c>
      <c r="J45" s="18">
        <f>+J85</f>
        <v>32</v>
      </c>
      <c r="K45" s="1"/>
    </row>
    <row r="46" spans="1:26" s="2" customFormat="1" ht="39" customHeight="1" x14ac:dyDescent="0.2">
      <c r="A46" s="16" t="s">
        <v>25</v>
      </c>
      <c r="B46" s="17">
        <f>+B86+B167</f>
        <v>94</v>
      </c>
      <c r="C46" s="17">
        <v>376</v>
      </c>
      <c r="D46" s="17">
        <f t="shared" ref="D46:J46" si="37">+D86+D167</f>
        <v>1671</v>
      </c>
      <c r="E46" s="17">
        <f t="shared" si="37"/>
        <v>0</v>
      </c>
      <c r="F46" s="17">
        <f t="shared" si="37"/>
        <v>0</v>
      </c>
      <c r="G46" s="17">
        <f t="shared" si="37"/>
        <v>0</v>
      </c>
      <c r="H46" s="17">
        <f t="shared" si="37"/>
        <v>0</v>
      </c>
      <c r="I46" s="17">
        <f t="shared" si="37"/>
        <v>0</v>
      </c>
      <c r="J46" s="18">
        <f t="shared" si="37"/>
        <v>0</v>
      </c>
      <c r="K46" s="1"/>
    </row>
    <row r="47" spans="1:26" s="2" customFormat="1" ht="51.75" customHeight="1" x14ac:dyDescent="0.2">
      <c r="A47" s="42" t="s">
        <v>60</v>
      </c>
      <c r="B47" s="36">
        <f t="shared" ref="B47:J47" si="38">SUM(B48:B53)</f>
        <v>1199</v>
      </c>
      <c r="C47" s="36">
        <f t="shared" si="38"/>
        <v>4593</v>
      </c>
      <c r="D47" s="36">
        <f t="shared" si="38"/>
        <v>15380</v>
      </c>
      <c r="E47" s="36">
        <f t="shared" si="38"/>
        <v>1</v>
      </c>
      <c r="F47" s="36">
        <f t="shared" si="38"/>
        <v>8</v>
      </c>
      <c r="G47" s="36">
        <f t="shared" si="38"/>
        <v>23</v>
      </c>
      <c r="H47" s="36">
        <f t="shared" si="38"/>
        <v>1</v>
      </c>
      <c r="I47" s="36">
        <f t="shared" si="38"/>
        <v>20</v>
      </c>
      <c r="J47" s="37">
        <f t="shared" si="38"/>
        <v>57</v>
      </c>
      <c r="K47" s="1"/>
    </row>
    <row r="48" spans="1:26" s="2" customFormat="1" ht="33.950000000000003" customHeight="1" x14ac:dyDescent="0.2">
      <c r="A48" s="16" t="s">
        <v>26</v>
      </c>
      <c r="B48" s="17">
        <f>+B132</f>
        <v>37</v>
      </c>
      <c r="C48" s="17">
        <v>148</v>
      </c>
      <c r="D48" s="17">
        <f t="shared" ref="D48:J48" si="39">+D132</f>
        <v>811</v>
      </c>
      <c r="E48" s="17">
        <f t="shared" si="39"/>
        <v>0</v>
      </c>
      <c r="F48" s="17">
        <f t="shared" si="39"/>
        <v>0</v>
      </c>
      <c r="G48" s="17">
        <f t="shared" si="39"/>
        <v>0</v>
      </c>
      <c r="H48" s="17">
        <f t="shared" si="39"/>
        <v>0</v>
      </c>
      <c r="I48" s="17">
        <f t="shared" si="39"/>
        <v>0</v>
      </c>
      <c r="J48" s="18">
        <f t="shared" si="39"/>
        <v>0</v>
      </c>
      <c r="K48" s="1"/>
    </row>
    <row r="49" spans="1:11" s="2" customFormat="1" ht="33.950000000000003" customHeight="1" x14ac:dyDescent="0.2">
      <c r="A49" s="16" t="s">
        <v>27</v>
      </c>
      <c r="B49" s="17">
        <f>+B88+B140</f>
        <v>39</v>
      </c>
      <c r="C49" s="17">
        <v>156</v>
      </c>
      <c r="D49" s="17">
        <f t="shared" ref="D49:J49" si="40">+D88+D140</f>
        <v>410</v>
      </c>
      <c r="E49" s="17">
        <f t="shared" si="40"/>
        <v>1</v>
      </c>
      <c r="F49" s="17">
        <f t="shared" si="40"/>
        <v>8</v>
      </c>
      <c r="G49" s="17">
        <f t="shared" si="40"/>
        <v>23</v>
      </c>
      <c r="H49" s="17">
        <f t="shared" si="40"/>
        <v>1</v>
      </c>
      <c r="I49" s="17">
        <f t="shared" si="40"/>
        <v>20</v>
      </c>
      <c r="J49" s="18">
        <f t="shared" si="40"/>
        <v>57</v>
      </c>
      <c r="K49" s="1"/>
    </row>
    <row r="50" spans="1:11" s="2" customFormat="1" ht="33.950000000000003" customHeight="1" x14ac:dyDescent="0.2">
      <c r="A50" s="16" t="s">
        <v>28</v>
      </c>
      <c r="B50" s="17">
        <f>+B141</f>
        <v>182</v>
      </c>
      <c r="C50" s="17">
        <v>701</v>
      </c>
      <c r="D50" s="17">
        <f t="shared" ref="D50:J50" si="41">+D141</f>
        <v>2441</v>
      </c>
      <c r="E50" s="17">
        <f t="shared" si="41"/>
        <v>0</v>
      </c>
      <c r="F50" s="17">
        <f t="shared" si="41"/>
        <v>0</v>
      </c>
      <c r="G50" s="17">
        <f t="shared" si="41"/>
        <v>0</v>
      </c>
      <c r="H50" s="17">
        <f t="shared" si="41"/>
        <v>0</v>
      </c>
      <c r="I50" s="17">
        <f t="shared" si="41"/>
        <v>0</v>
      </c>
      <c r="J50" s="18">
        <f t="shared" si="41"/>
        <v>0</v>
      </c>
      <c r="K50" s="1"/>
    </row>
    <row r="51" spans="1:11" s="2" customFormat="1" ht="33.950000000000003" customHeight="1" x14ac:dyDescent="0.2">
      <c r="A51" s="16" t="s">
        <v>29</v>
      </c>
      <c r="B51" s="17">
        <f>+B89+B142</f>
        <v>71</v>
      </c>
      <c r="C51" s="17">
        <v>250</v>
      </c>
      <c r="D51" s="17">
        <f>+D89+D142</f>
        <v>749</v>
      </c>
      <c r="E51" s="17">
        <f>+E89+E142</f>
        <v>0</v>
      </c>
      <c r="F51" s="17">
        <f>+F89+G142</f>
        <v>0</v>
      </c>
      <c r="G51" s="17">
        <f t="shared" ref="G51:J52" si="42">+G89+G142</f>
        <v>0</v>
      </c>
      <c r="H51" s="17">
        <f t="shared" si="42"/>
        <v>0</v>
      </c>
      <c r="I51" s="17">
        <f t="shared" si="42"/>
        <v>0</v>
      </c>
      <c r="J51" s="18">
        <f t="shared" si="42"/>
        <v>0</v>
      </c>
      <c r="K51" s="1"/>
    </row>
    <row r="52" spans="1:11" s="2" customFormat="1" ht="33.950000000000003" customHeight="1" x14ac:dyDescent="0.2">
      <c r="A52" s="16" t="s">
        <v>30</v>
      </c>
      <c r="B52" s="17">
        <f>+B90+B143</f>
        <v>599</v>
      </c>
      <c r="C52" s="17">
        <v>2300</v>
      </c>
      <c r="D52" s="17">
        <f>+D90+D143</f>
        <v>7183</v>
      </c>
      <c r="E52" s="17">
        <f>+E90+E143</f>
        <v>0</v>
      </c>
      <c r="F52" s="17">
        <f>+F90+F143</f>
        <v>0</v>
      </c>
      <c r="G52" s="17">
        <f t="shared" si="42"/>
        <v>0</v>
      </c>
      <c r="H52" s="17">
        <f t="shared" si="42"/>
        <v>0</v>
      </c>
      <c r="I52" s="17">
        <f t="shared" si="42"/>
        <v>0</v>
      </c>
      <c r="J52" s="18">
        <f t="shared" si="42"/>
        <v>0</v>
      </c>
      <c r="K52" s="1"/>
    </row>
    <row r="53" spans="1:11" s="2" customFormat="1" ht="33.950000000000003" customHeight="1" x14ac:dyDescent="0.2">
      <c r="A53" s="16" t="s">
        <v>31</v>
      </c>
      <c r="B53" s="17">
        <f>+B91+B110</f>
        <v>271</v>
      </c>
      <c r="C53" s="17">
        <v>1038</v>
      </c>
      <c r="D53" s="17">
        <f t="shared" ref="D53:J53" si="43">+D91+D110</f>
        <v>3786</v>
      </c>
      <c r="E53" s="17">
        <f t="shared" si="43"/>
        <v>0</v>
      </c>
      <c r="F53" s="17">
        <f t="shared" si="43"/>
        <v>0</v>
      </c>
      <c r="G53" s="17">
        <f t="shared" si="43"/>
        <v>0</v>
      </c>
      <c r="H53" s="17">
        <f t="shared" si="43"/>
        <v>0</v>
      </c>
      <c r="I53" s="17">
        <f t="shared" si="43"/>
        <v>0</v>
      </c>
      <c r="J53" s="18">
        <f t="shared" si="43"/>
        <v>0</v>
      </c>
      <c r="K53" s="1"/>
    </row>
    <row r="54" spans="1:11" s="9" customFormat="1" ht="39" customHeight="1" x14ac:dyDescent="0.2">
      <c r="A54" s="21"/>
      <c r="B54" s="18"/>
      <c r="C54" s="22"/>
      <c r="D54" s="22"/>
      <c r="E54" s="23" t="s">
        <v>9</v>
      </c>
      <c r="F54" s="24"/>
      <c r="G54" s="22"/>
      <c r="H54" s="22"/>
      <c r="I54" s="22"/>
      <c r="J54" s="22"/>
      <c r="K54" s="8"/>
    </row>
    <row r="55" spans="1:11" s="2" customFormat="1" ht="39" customHeight="1" x14ac:dyDescent="0.2">
      <c r="A55" s="39" t="s">
        <v>16</v>
      </c>
      <c r="B55" s="36">
        <f t="shared" ref="B55:J55" si="44">+B81+B57+B87+B60+B76</f>
        <v>1531</v>
      </c>
      <c r="C55" s="36">
        <f t="shared" si="44"/>
        <v>5472</v>
      </c>
      <c r="D55" s="36">
        <f t="shared" si="44"/>
        <v>31078</v>
      </c>
      <c r="E55" s="36">
        <f t="shared" si="44"/>
        <v>8</v>
      </c>
      <c r="F55" s="36">
        <f t="shared" si="44"/>
        <v>60</v>
      </c>
      <c r="G55" s="36">
        <f t="shared" si="44"/>
        <v>440</v>
      </c>
      <c r="H55" s="36">
        <f t="shared" si="44"/>
        <v>91</v>
      </c>
      <c r="I55" s="36">
        <f t="shared" si="44"/>
        <v>6429</v>
      </c>
      <c r="J55" s="37">
        <f t="shared" si="44"/>
        <v>23392</v>
      </c>
      <c r="K55" s="1"/>
    </row>
    <row r="56" spans="1:11" s="2" customFormat="1" ht="39" customHeight="1" x14ac:dyDescent="0.2">
      <c r="A56" s="21" t="s">
        <v>56</v>
      </c>
      <c r="B56" s="36">
        <f>+B57</f>
        <v>14</v>
      </c>
      <c r="C56" s="36">
        <f t="shared" ref="C56:J56" si="45">+C57</f>
        <v>80</v>
      </c>
      <c r="D56" s="36">
        <f t="shared" si="45"/>
        <v>690</v>
      </c>
      <c r="E56" s="36">
        <f t="shared" si="45"/>
        <v>0</v>
      </c>
      <c r="F56" s="36">
        <f t="shared" si="45"/>
        <v>0</v>
      </c>
      <c r="G56" s="36">
        <f t="shared" si="45"/>
        <v>0</v>
      </c>
      <c r="H56" s="36">
        <f t="shared" si="45"/>
        <v>36</v>
      </c>
      <c r="I56" s="36">
        <f t="shared" si="45"/>
        <v>3960</v>
      </c>
      <c r="J56" s="37">
        <f t="shared" si="45"/>
        <v>10944</v>
      </c>
      <c r="K56" s="1"/>
    </row>
    <row r="57" spans="1:11" s="2" customFormat="1" ht="36" customHeight="1" x14ac:dyDescent="0.2">
      <c r="A57" s="42" t="s">
        <v>56</v>
      </c>
      <c r="B57" s="36">
        <f t="shared" ref="B57:J57" si="46">SUM(B58:B58)</f>
        <v>14</v>
      </c>
      <c r="C57" s="36">
        <f t="shared" si="46"/>
        <v>80</v>
      </c>
      <c r="D57" s="36">
        <f t="shared" si="46"/>
        <v>690</v>
      </c>
      <c r="E57" s="36">
        <f t="shared" si="46"/>
        <v>0</v>
      </c>
      <c r="F57" s="36">
        <f t="shared" si="46"/>
        <v>0</v>
      </c>
      <c r="G57" s="36">
        <f t="shared" si="46"/>
        <v>0</v>
      </c>
      <c r="H57" s="36">
        <f t="shared" si="46"/>
        <v>36</v>
      </c>
      <c r="I57" s="36">
        <f t="shared" si="46"/>
        <v>3960</v>
      </c>
      <c r="J57" s="37">
        <f t="shared" si="46"/>
        <v>10944</v>
      </c>
      <c r="K57" s="1"/>
    </row>
    <row r="58" spans="1:11" s="2" customFormat="1" ht="33" customHeight="1" x14ac:dyDescent="0.2">
      <c r="A58" s="19" t="s">
        <v>33</v>
      </c>
      <c r="B58" s="17">
        <v>14</v>
      </c>
      <c r="C58" s="17">
        <v>80</v>
      </c>
      <c r="D58" s="17">
        <v>690</v>
      </c>
      <c r="E58" s="17">
        <v>0</v>
      </c>
      <c r="F58" s="17">
        <v>0</v>
      </c>
      <c r="G58" s="17">
        <v>0</v>
      </c>
      <c r="H58" s="17">
        <v>36</v>
      </c>
      <c r="I58" s="17">
        <v>3960</v>
      </c>
      <c r="J58" s="18">
        <v>10944</v>
      </c>
      <c r="K58" s="1"/>
    </row>
    <row r="59" spans="1:11" s="2" customFormat="1" ht="48" customHeight="1" x14ac:dyDescent="0.2">
      <c r="A59" s="40" t="s">
        <v>57</v>
      </c>
      <c r="B59" s="36">
        <f t="shared" ref="B59:J59" si="47">+B60+B76</f>
        <v>542</v>
      </c>
      <c r="C59" s="36">
        <f t="shared" si="47"/>
        <v>1717</v>
      </c>
      <c r="D59" s="36">
        <f t="shared" si="47"/>
        <v>10569</v>
      </c>
      <c r="E59" s="36">
        <f t="shared" si="47"/>
        <v>1</v>
      </c>
      <c r="F59" s="36">
        <f t="shared" si="47"/>
        <v>4</v>
      </c>
      <c r="G59" s="36">
        <f t="shared" si="47"/>
        <v>15</v>
      </c>
      <c r="H59" s="36">
        <f t="shared" si="47"/>
        <v>47</v>
      </c>
      <c r="I59" s="36">
        <f t="shared" si="47"/>
        <v>2036</v>
      </c>
      <c r="J59" s="37">
        <f t="shared" si="47"/>
        <v>9750</v>
      </c>
      <c r="K59" s="1"/>
    </row>
    <row r="60" spans="1:11" s="2" customFormat="1" ht="43.5" customHeight="1" x14ac:dyDescent="0.2">
      <c r="A60" s="34" t="s">
        <v>57</v>
      </c>
      <c r="B60" s="36">
        <f t="shared" ref="B60:J60" si="48">SUM(B61:B75)</f>
        <v>537</v>
      </c>
      <c r="C60" s="36">
        <f t="shared" si="48"/>
        <v>1697</v>
      </c>
      <c r="D60" s="36">
        <f t="shared" si="48"/>
        <v>10456</v>
      </c>
      <c r="E60" s="36">
        <f t="shared" si="48"/>
        <v>1</v>
      </c>
      <c r="F60" s="36">
        <f t="shared" si="48"/>
        <v>4</v>
      </c>
      <c r="G60" s="36">
        <f t="shared" si="48"/>
        <v>15</v>
      </c>
      <c r="H60" s="36">
        <f t="shared" si="48"/>
        <v>46</v>
      </c>
      <c r="I60" s="36">
        <f t="shared" si="48"/>
        <v>2030</v>
      </c>
      <c r="J60" s="37">
        <f t="shared" si="48"/>
        <v>9718</v>
      </c>
      <c r="K60" s="1"/>
    </row>
    <row r="61" spans="1:11" s="9" customFormat="1" ht="45.75" customHeight="1" x14ac:dyDescent="0.2">
      <c r="A61" s="19" t="s">
        <v>18</v>
      </c>
      <c r="B61" s="17">
        <v>9</v>
      </c>
      <c r="C61" s="17">
        <v>30</v>
      </c>
      <c r="D61" s="17">
        <v>94</v>
      </c>
      <c r="E61" s="17">
        <v>0</v>
      </c>
      <c r="F61" s="17">
        <v>0</v>
      </c>
      <c r="G61" s="17">
        <v>0</v>
      </c>
      <c r="H61" s="17">
        <v>2</v>
      </c>
      <c r="I61" s="17">
        <v>8</v>
      </c>
      <c r="J61" s="18">
        <v>33</v>
      </c>
      <c r="K61" s="8"/>
    </row>
    <row r="62" spans="1:11" s="9" customFormat="1" ht="43.5" customHeight="1" x14ac:dyDescent="0.2">
      <c r="A62" s="19" t="s">
        <v>34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2</v>
      </c>
      <c r="I62" s="17">
        <v>30</v>
      </c>
      <c r="J62" s="18">
        <v>124</v>
      </c>
      <c r="K62" s="8"/>
    </row>
    <row r="63" spans="1:11" s="9" customFormat="1" ht="43.5" customHeight="1" x14ac:dyDescent="0.2">
      <c r="A63" s="19" t="s">
        <v>35</v>
      </c>
      <c r="B63" s="17">
        <v>1</v>
      </c>
      <c r="C63" s="17">
        <v>2</v>
      </c>
      <c r="D63" s="17">
        <v>1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8">
        <v>0</v>
      </c>
      <c r="K63" s="8"/>
    </row>
    <row r="64" spans="1:11" s="9" customFormat="1" ht="44.25" customHeight="1" x14ac:dyDescent="0.2">
      <c r="A64" s="19" t="s">
        <v>36</v>
      </c>
      <c r="B64" s="17">
        <v>12</v>
      </c>
      <c r="C64" s="17">
        <v>34</v>
      </c>
      <c r="D64" s="17">
        <v>78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8">
        <v>0</v>
      </c>
      <c r="K64" s="8"/>
    </row>
    <row r="65" spans="1:11" s="9" customFormat="1" ht="50.25" customHeight="1" x14ac:dyDescent="0.2">
      <c r="A65" s="19" t="s">
        <v>38</v>
      </c>
      <c r="B65" s="17">
        <v>9</v>
      </c>
      <c r="C65" s="17">
        <v>31</v>
      </c>
      <c r="D65" s="17">
        <v>148</v>
      </c>
      <c r="E65" s="17">
        <v>0</v>
      </c>
      <c r="F65" s="17">
        <v>0</v>
      </c>
      <c r="G65" s="17">
        <v>0</v>
      </c>
      <c r="H65" s="17">
        <v>1</v>
      </c>
      <c r="I65" s="17">
        <v>8</v>
      </c>
      <c r="J65" s="18">
        <v>48</v>
      </c>
      <c r="K65" s="8"/>
    </row>
    <row r="66" spans="1:11" s="9" customFormat="1" ht="43.5" customHeight="1" x14ac:dyDescent="0.2">
      <c r="A66" s="19" t="s">
        <v>39</v>
      </c>
      <c r="B66" s="17">
        <v>3</v>
      </c>
      <c r="C66" s="17">
        <v>21</v>
      </c>
      <c r="D66" s="17">
        <v>128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8">
        <v>0</v>
      </c>
      <c r="K66" s="8"/>
    </row>
    <row r="67" spans="1:11" s="9" customFormat="1" ht="43.5" customHeight="1" x14ac:dyDescent="0.2">
      <c r="A67" s="19" t="s">
        <v>40</v>
      </c>
      <c r="B67" s="17">
        <v>48</v>
      </c>
      <c r="C67" s="17">
        <v>165</v>
      </c>
      <c r="D67" s="17">
        <v>825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8">
        <v>0</v>
      </c>
      <c r="K67" s="8"/>
    </row>
    <row r="68" spans="1:11" s="9" customFormat="1" ht="43.5" customHeight="1" x14ac:dyDescent="0.2">
      <c r="A68" s="19" t="s">
        <v>41</v>
      </c>
      <c r="B68" s="17">
        <v>130</v>
      </c>
      <c r="C68" s="17">
        <v>388</v>
      </c>
      <c r="D68" s="17">
        <v>4269</v>
      </c>
      <c r="E68" s="17">
        <v>0</v>
      </c>
      <c r="F68" s="17">
        <v>0</v>
      </c>
      <c r="G68" s="17">
        <v>0</v>
      </c>
      <c r="H68" s="17">
        <v>35</v>
      </c>
      <c r="I68" s="17">
        <v>1012</v>
      </c>
      <c r="J68" s="18">
        <v>4909</v>
      </c>
      <c r="K68" s="8"/>
    </row>
    <row r="69" spans="1:11" s="9" customFormat="1" ht="46.5" customHeight="1" x14ac:dyDescent="0.2">
      <c r="A69" s="19" t="s">
        <v>42</v>
      </c>
      <c r="B69" s="17">
        <v>4</v>
      </c>
      <c r="C69" s="17">
        <v>11</v>
      </c>
      <c r="D69" s="17">
        <v>36</v>
      </c>
      <c r="E69" s="17">
        <v>0</v>
      </c>
      <c r="F69" s="17">
        <v>0</v>
      </c>
      <c r="G69" s="17">
        <v>0</v>
      </c>
      <c r="H69" s="17">
        <v>1</v>
      </c>
      <c r="I69" s="17">
        <v>110</v>
      </c>
      <c r="J69" s="18">
        <v>428</v>
      </c>
      <c r="K69" s="8"/>
    </row>
    <row r="70" spans="1:11" s="9" customFormat="1" ht="46.5" customHeight="1" x14ac:dyDescent="0.2">
      <c r="A70" s="19" t="s">
        <v>43</v>
      </c>
      <c r="B70" s="17">
        <v>296</v>
      </c>
      <c r="C70" s="17">
        <v>940</v>
      </c>
      <c r="D70" s="17">
        <v>4514</v>
      </c>
      <c r="E70" s="17">
        <v>1</v>
      </c>
      <c r="F70" s="17">
        <v>4</v>
      </c>
      <c r="G70" s="17">
        <v>15</v>
      </c>
      <c r="H70" s="17">
        <v>0</v>
      </c>
      <c r="I70" s="17">
        <v>0</v>
      </c>
      <c r="J70" s="18">
        <v>0</v>
      </c>
      <c r="K70" s="8"/>
    </row>
    <row r="71" spans="1:11" s="9" customFormat="1" ht="46.5" customHeight="1" x14ac:dyDescent="0.2">
      <c r="A71" s="19" t="s">
        <v>45</v>
      </c>
      <c r="B71" s="17">
        <v>7</v>
      </c>
      <c r="C71" s="17">
        <v>16</v>
      </c>
      <c r="D71" s="17">
        <v>71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8">
        <v>0</v>
      </c>
      <c r="K71" s="8"/>
    </row>
    <row r="72" spans="1:11" s="9" customFormat="1" ht="46.5" customHeight="1" x14ac:dyDescent="0.2">
      <c r="A72" s="19" t="s">
        <v>46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1</v>
      </c>
      <c r="I72" s="17">
        <v>4</v>
      </c>
      <c r="J72" s="18">
        <v>8</v>
      </c>
      <c r="K72" s="8"/>
    </row>
    <row r="73" spans="1:11" s="9" customFormat="1" ht="43.5" customHeight="1" x14ac:dyDescent="0.2">
      <c r="A73" s="19" t="s">
        <v>48</v>
      </c>
      <c r="B73" s="17">
        <v>1</v>
      </c>
      <c r="C73" s="17">
        <v>9</v>
      </c>
      <c r="D73" s="17">
        <v>131</v>
      </c>
      <c r="E73" s="17">
        <v>0</v>
      </c>
      <c r="F73" s="17">
        <v>0</v>
      </c>
      <c r="G73" s="17">
        <v>0</v>
      </c>
      <c r="H73" s="17">
        <v>2</v>
      </c>
      <c r="I73" s="17">
        <v>848</v>
      </c>
      <c r="J73" s="18">
        <v>4144</v>
      </c>
      <c r="K73" s="8"/>
    </row>
    <row r="74" spans="1:11" s="9" customFormat="1" ht="43.5" customHeight="1" x14ac:dyDescent="0.2">
      <c r="A74" s="19" t="s">
        <v>49</v>
      </c>
      <c r="B74" s="17">
        <v>6</v>
      </c>
      <c r="C74" s="17">
        <v>15</v>
      </c>
      <c r="D74" s="17">
        <v>43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8">
        <v>0</v>
      </c>
      <c r="K74" s="8"/>
    </row>
    <row r="75" spans="1:11" s="9" customFormat="1" ht="45.75" customHeight="1" x14ac:dyDescent="0.2">
      <c r="A75" s="19" t="s">
        <v>62</v>
      </c>
      <c r="B75" s="17">
        <v>11</v>
      </c>
      <c r="C75" s="17">
        <v>35</v>
      </c>
      <c r="D75" s="17">
        <v>118</v>
      </c>
      <c r="E75" s="17">
        <v>0</v>
      </c>
      <c r="F75" s="17">
        <v>0</v>
      </c>
      <c r="G75" s="17">
        <v>0</v>
      </c>
      <c r="H75" s="17">
        <v>2</v>
      </c>
      <c r="I75" s="17">
        <v>10</v>
      </c>
      <c r="J75" s="18">
        <v>24</v>
      </c>
      <c r="K75" s="8"/>
    </row>
    <row r="76" spans="1:11" s="2" customFormat="1" ht="43.5" customHeight="1" x14ac:dyDescent="0.2">
      <c r="A76" s="34" t="s">
        <v>61</v>
      </c>
      <c r="B76" s="36">
        <f>SUM(B77:B79)</f>
        <v>5</v>
      </c>
      <c r="C76" s="36">
        <f t="shared" ref="C76:J76" si="49">SUM(C77:C79)</f>
        <v>20</v>
      </c>
      <c r="D76" s="36">
        <f t="shared" si="49"/>
        <v>113</v>
      </c>
      <c r="E76" s="36">
        <f t="shared" si="49"/>
        <v>0</v>
      </c>
      <c r="F76" s="36">
        <f t="shared" si="49"/>
        <v>0</v>
      </c>
      <c r="G76" s="36">
        <f t="shared" si="49"/>
        <v>0</v>
      </c>
      <c r="H76" s="36">
        <f t="shared" si="49"/>
        <v>1</v>
      </c>
      <c r="I76" s="36">
        <f t="shared" si="49"/>
        <v>6</v>
      </c>
      <c r="J76" s="37">
        <f t="shared" si="49"/>
        <v>32</v>
      </c>
      <c r="K76" s="1"/>
    </row>
    <row r="77" spans="1:11" s="2" customFormat="1" ht="39" customHeight="1" x14ac:dyDescent="0.2">
      <c r="A77" s="19" t="s">
        <v>67</v>
      </c>
      <c r="B77" s="17">
        <v>1</v>
      </c>
      <c r="C77" s="17">
        <v>3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8">
        <v>0</v>
      </c>
      <c r="K77" s="1"/>
    </row>
    <row r="78" spans="1:11" s="2" customFormat="1" ht="39" customHeight="1" x14ac:dyDescent="0.2">
      <c r="A78" s="19" t="s">
        <v>53</v>
      </c>
      <c r="B78" s="17">
        <v>1</v>
      </c>
      <c r="C78" s="17">
        <v>1</v>
      </c>
      <c r="D78" s="17">
        <v>11</v>
      </c>
      <c r="E78" s="17">
        <v>0</v>
      </c>
      <c r="F78" s="17">
        <v>0</v>
      </c>
      <c r="G78" s="17">
        <v>0</v>
      </c>
      <c r="H78" s="17">
        <v>1</v>
      </c>
      <c r="I78" s="17">
        <v>6</v>
      </c>
      <c r="J78" s="18">
        <v>32</v>
      </c>
      <c r="K78" s="1"/>
    </row>
    <row r="79" spans="1:11" s="2" customFormat="1" ht="39" customHeight="1" x14ac:dyDescent="0.2">
      <c r="A79" s="19" t="s">
        <v>54</v>
      </c>
      <c r="B79" s="17">
        <v>3</v>
      </c>
      <c r="C79" s="17">
        <v>16</v>
      </c>
      <c r="D79" s="17">
        <v>102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8">
        <v>0</v>
      </c>
      <c r="K79" s="1"/>
    </row>
    <row r="80" spans="1:11" s="2" customFormat="1" ht="40.5" customHeight="1" x14ac:dyDescent="0.2">
      <c r="A80" s="21" t="s">
        <v>19</v>
      </c>
      <c r="B80" s="36">
        <f>B81+B87</f>
        <v>975</v>
      </c>
      <c r="C80" s="36">
        <f t="shared" ref="C80:J80" si="50">C81+C87</f>
        <v>3675</v>
      </c>
      <c r="D80" s="36">
        <f t="shared" si="50"/>
        <v>19819</v>
      </c>
      <c r="E80" s="36">
        <f t="shared" si="50"/>
        <v>7</v>
      </c>
      <c r="F80" s="36">
        <f t="shared" si="50"/>
        <v>56</v>
      </c>
      <c r="G80" s="36">
        <f t="shared" si="50"/>
        <v>425</v>
      </c>
      <c r="H80" s="36">
        <f t="shared" si="50"/>
        <v>8</v>
      </c>
      <c r="I80" s="36">
        <f t="shared" si="50"/>
        <v>433</v>
      </c>
      <c r="J80" s="37">
        <f t="shared" si="50"/>
        <v>2698</v>
      </c>
      <c r="K80" s="1"/>
    </row>
    <row r="81" spans="1:11" s="2" customFormat="1" ht="39" customHeight="1" x14ac:dyDescent="0.2">
      <c r="A81" s="42" t="s">
        <v>20</v>
      </c>
      <c r="B81" s="36">
        <f t="shared" ref="B81:J81" si="51">SUM(B82:B86)</f>
        <v>462</v>
      </c>
      <c r="C81" s="36">
        <f t="shared" si="51"/>
        <v>1680</v>
      </c>
      <c r="D81" s="36">
        <f t="shared" si="51"/>
        <v>13495</v>
      </c>
      <c r="E81" s="36">
        <f t="shared" si="51"/>
        <v>6</v>
      </c>
      <c r="F81" s="36">
        <f t="shared" si="51"/>
        <v>48</v>
      </c>
      <c r="G81" s="36">
        <f t="shared" si="51"/>
        <v>402</v>
      </c>
      <c r="H81" s="36">
        <f t="shared" si="51"/>
        <v>7</v>
      </c>
      <c r="I81" s="36">
        <f t="shared" si="51"/>
        <v>413</v>
      </c>
      <c r="J81" s="37">
        <f t="shared" si="51"/>
        <v>2641</v>
      </c>
      <c r="K81" s="1"/>
    </row>
    <row r="82" spans="1:11" s="2" customFormat="1" ht="28.5" customHeight="1" x14ac:dyDescent="0.2">
      <c r="A82" s="19" t="s">
        <v>21</v>
      </c>
      <c r="B82" s="17">
        <v>135</v>
      </c>
      <c r="C82" s="17">
        <v>509</v>
      </c>
      <c r="D82" s="17">
        <v>5517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8">
        <v>0</v>
      </c>
      <c r="K82" s="1"/>
    </row>
    <row r="83" spans="1:11" s="2" customFormat="1" ht="39" customHeight="1" x14ac:dyDescent="0.2">
      <c r="A83" s="19" t="s">
        <v>22</v>
      </c>
      <c r="B83" s="17">
        <v>169</v>
      </c>
      <c r="C83" s="17">
        <v>633</v>
      </c>
      <c r="D83" s="17">
        <v>4293</v>
      </c>
      <c r="E83" s="17">
        <v>6</v>
      </c>
      <c r="F83" s="17">
        <v>48</v>
      </c>
      <c r="G83" s="17">
        <v>402</v>
      </c>
      <c r="H83" s="17">
        <v>6</v>
      </c>
      <c r="I83" s="17">
        <v>406</v>
      </c>
      <c r="J83" s="18">
        <v>2609</v>
      </c>
      <c r="K83" s="1"/>
    </row>
    <row r="84" spans="1:11" s="2" customFormat="1" ht="39" customHeight="1" x14ac:dyDescent="0.2">
      <c r="A84" s="19" t="s">
        <v>23</v>
      </c>
      <c r="B84" s="17">
        <v>94</v>
      </c>
      <c r="C84" s="17">
        <v>282</v>
      </c>
      <c r="D84" s="17">
        <v>2640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8">
        <v>0</v>
      </c>
      <c r="K84" s="1"/>
    </row>
    <row r="85" spans="1:11" s="2" customFormat="1" ht="39" customHeight="1" x14ac:dyDescent="0.2">
      <c r="A85" s="19" t="s">
        <v>24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1</v>
      </c>
      <c r="I85" s="17">
        <v>7</v>
      </c>
      <c r="J85" s="18">
        <v>32</v>
      </c>
      <c r="K85" s="1"/>
    </row>
    <row r="86" spans="1:11" s="2" customFormat="1" ht="39" customHeight="1" x14ac:dyDescent="0.2">
      <c r="A86" s="19" t="s">
        <v>25</v>
      </c>
      <c r="B86" s="17">
        <v>64</v>
      </c>
      <c r="C86" s="17">
        <v>256</v>
      </c>
      <c r="D86" s="17">
        <v>1045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8">
        <v>0</v>
      </c>
      <c r="K86" s="1"/>
    </row>
    <row r="87" spans="1:11" s="2" customFormat="1" ht="39" customHeight="1" x14ac:dyDescent="0.2">
      <c r="A87" s="42" t="s">
        <v>60</v>
      </c>
      <c r="B87" s="36">
        <f t="shared" ref="B87:J87" si="52">SUM(B88:B91)</f>
        <v>513</v>
      </c>
      <c r="C87" s="36">
        <f t="shared" si="52"/>
        <v>1995</v>
      </c>
      <c r="D87" s="36">
        <f t="shared" si="52"/>
        <v>6324</v>
      </c>
      <c r="E87" s="36">
        <f t="shared" si="52"/>
        <v>1</v>
      </c>
      <c r="F87" s="36">
        <f t="shared" si="52"/>
        <v>8</v>
      </c>
      <c r="G87" s="36">
        <f t="shared" si="52"/>
        <v>23</v>
      </c>
      <c r="H87" s="36">
        <f t="shared" si="52"/>
        <v>1</v>
      </c>
      <c r="I87" s="36">
        <f t="shared" si="52"/>
        <v>20</v>
      </c>
      <c r="J87" s="37">
        <f t="shared" si="52"/>
        <v>57</v>
      </c>
      <c r="K87" s="1"/>
    </row>
    <row r="88" spans="1:11" s="2" customFormat="1" ht="26.25" customHeight="1" x14ac:dyDescent="0.2">
      <c r="A88" s="19" t="s">
        <v>27</v>
      </c>
      <c r="B88" s="17">
        <v>0</v>
      </c>
      <c r="C88" s="17">
        <v>0</v>
      </c>
      <c r="D88" s="17">
        <v>0</v>
      </c>
      <c r="E88" s="17">
        <v>1</v>
      </c>
      <c r="F88" s="17">
        <v>8</v>
      </c>
      <c r="G88" s="17">
        <v>23</v>
      </c>
      <c r="H88" s="17">
        <v>1</v>
      </c>
      <c r="I88" s="17">
        <v>20</v>
      </c>
      <c r="J88" s="18">
        <v>57</v>
      </c>
      <c r="K88" s="1"/>
    </row>
    <row r="89" spans="1:11" s="2" customFormat="1" ht="39" customHeight="1" x14ac:dyDescent="0.2">
      <c r="A89" s="19" t="s">
        <v>29</v>
      </c>
      <c r="B89" s="17">
        <v>35</v>
      </c>
      <c r="C89" s="17">
        <v>140</v>
      </c>
      <c r="D89" s="17">
        <v>412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8">
        <v>0</v>
      </c>
      <c r="K89" s="1"/>
    </row>
    <row r="90" spans="1:11" s="2" customFormat="1" ht="39" customHeight="1" x14ac:dyDescent="0.2">
      <c r="A90" s="19" t="s">
        <v>30</v>
      </c>
      <c r="B90" s="17">
        <v>310</v>
      </c>
      <c r="C90" s="17">
        <v>1183</v>
      </c>
      <c r="D90" s="17">
        <v>3388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8">
        <v>0</v>
      </c>
      <c r="K90" s="1"/>
    </row>
    <row r="91" spans="1:11" s="2" customFormat="1" ht="39" customHeight="1" x14ac:dyDescent="0.2">
      <c r="A91" s="19" t="s">
        <v>31</v>
      </c>
      <c r="B91" s="17">
        <v>168</v>
      </c>
      <c r="C91" s="17">
        <v>672</v>
      </c>
      <c r="D91" s="17">
        <v>2524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8">
        <v>0</v>
      </c>
      <c r="K91" s="1"/>
    </row>
    <row r="92" spans="1:11" s="9" customFormat="1" ht="39" customHeight="1" x14ac:dyDescent="0.2">
      <c r="A92" s="21"/>
      <c r="B92" s="18"/>
      <c r="C92" s="22"/>
      <c r="D92" s="22"/>
      <c r="E92" s="23" t="s">
        <v>10</v>
      </c>
      <c r="F92" s="24"/>
      <c r="G92" s="22"/>
      <c r="H92" s="22"/>
      <c r="I92" s="22"/>
      <c r="J92" s="22"/>
      <c r="K92" s="8"/>
    </row>
    <row r="93" spans="1:11" s="2" customFormat="1" ht="39" customHeight="1" x14ac:dyDescent="0.2">
      <c r="A93" s="41" t="s">
        <v>58</v>
      </c>
      <c r="B93" s="36">
        <f t="shared" ref="B93:J93" si="53">+B109+B95+B106</f>
        <v>128</v>
      </c>
      <c r="C93" s="36">
        <f t="shared" si="53"/>
        <v>434</v>
      </c>
      <c r="D93" s="36">
        <f t="shared" si="53"/>
        <v>1568</v>
      </c>
      <c r="E93" s="36">
        <f t="shared" si="53"/>
        <v>0</v>
      </c>
      <c r="F93" s="36">
        <f t="shared" si="53"/>
        <v>0</v>
      </c>
      <c r="G93" s="36">
        <f t="shared" si="53"/>
        <v>0</v>
      </c>
      <c r="H93" s="36">
        <f t="shared" si="53"/>
        <v>3</v>
      </c>
      <c r="I93" s="36">
        <f t="shared" si="53"/>
        <v>11</v>
      </c>
      <c r="J93" s="37">
        <f t="shared" si="53"/>
        <v>79</v>
      </c>
      <c r="K93" s="1"/>
    </row>
    <row r="94" spans="1:11" s="2" customFormat="1" ht="39" customHeight="1" x14ac:dyDescent="0.2">
      <c r="A94" s="40" t="s">
        <v>57</v>
      </c>
      <c r="B94" s="36">
        <f>B95+B106</f>
        <v>25</v>
      </c>
      <c r="C94" s="36">
        <f t="shared" ref="C94:J94" si="54">C95+C106</f>
        <v>68</v>
      </c>
      <c r="D94" s="36">
        <f t="shared" si="54"/>
        <v>306</v>
      </c>
      <c r="E94" s="36">
        <f t="shared" si="54"/>
        <v>0</v>
      </c>
      <c r="F94" s="36">
        <f t="shared" si="54"/>
        <v>0</v>
      </c>
      <c r="G94" s="36">
        <f t="shared" si="54"/>
        <v>0</v>
      </c>
      <c r="H94" s="36">
        <f t="shared" si="54"/>
        <v>3</v>
      </c>
      <c r="I94" s="36">
        <f t="shared" si="54"/>
        <v>11</v>
      </c>
      <c r="J94" s="37">
        <f t="shared" si="54"/>
        <v>79</v>
      </c>
      <c r="K94" s="1"/>
    </row>
    <row r="95" spans="1:11" s="2" customFormat="1" ht="39" customHeight="1" x14ac:dyDescent="0.2">
      <c r="A95" s="34" t="s">
        <v>57</v>
      </c>
      <c r="B95" s="36">
        <f t="shared" ref="B95:J95" si="55">SUM(B96:B105)</f>
        <v>22</v>
      </c>
      <c r="C95" s="36">
        <f t="shared" si="55"/>
        <v>62</v>
      </c>
      <c r="D95" s="36">
        <f t="shared" si="55"/>
        <v>251</v>
      </c>
      <c r="E95" s="36">
        <f t="shared" si="55"/>
        <v>0</v>
      </c>
      <c r="F95" s="36">
        <f t="shared" si="55"/>
        <v>0</v>
      </c>
      <c r="G95" s="36">
        <f t="shared" si="55"/>
        <v>0</v>
      </c>
      <c r="H95" s="36">
        <f t="shared" si="55"/>
        <v>3</v>
      </c>
      <c r="I95" s="36">
        <f>SUM(I96:I105)</f>
        <v>11</v>
      </c>
      <c r="J95" s="37">
        <f t="shared" si="55"/>
        <v>79</v>
      </c>
      <c r="K95" s="1"/>
    </row>
    <row r="96" spans="1:11" s="2" customFormat="1" ht="31.5" customHeight="1" x14ac:dyDescent="0.2">
      <c r="A96" s="19" t="s">
        <v>18</v>
      </c>
      <c r="B96" s="17">
        <v>2</v>
      </c>
      <c r="C96" s="17">
        <v>5</v>
      </c>
      <c r="D96" s="17">
        <v>43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8">
        <v>0</v>
      </c>
      <c r="K96" s="1"/>
    </row>
    <row r="97" spans="1:11" s="2" customFormat="1" ht="31.5" customHeight="1" x14ac:dyDescent="0.2">
      <c r="A97" s="19" t="s">
        <v>63</v>
      </c>
      <c r="B97" s="17">
        <v>2</v>
      </c>
      <c r="C97" s="17">
        <v>12</v>
      </c>
      <c r="D97" s="17">
        <v>90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8">
        <v>0</v>
      </c>
      <c r="K97" s="1"/>
    </row>
    <row r="98" spans="1:11" s="2" customFormat="1" ht="36" customHeight="1" x14ac:dyDescent="0.2">
      <c r="A98" s="19" t="s">
        <v>35</v>
      </c>
      <c r="B98" s="17">
        <v>3</v>
      </c>
      <c r="C98" s="17">
        <v>7</v>
      </c>
      <c r="D98" s="17">
        <v>18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8">
        <v>0</v>
      </c>
      <c r="K98" s="1"/>
    </row>
    <row r="99" spans="1:11" s="2" customFormat="1" ht="31.5" customHeight="1" x14ac:dyDescent="0.2">
      <c r="A99" s="19" t="s">
        <v>36</v>
      </c>
      <c r="B99" s="17">
        <v>3</v>
      </c>
      <c r="C99" s="17">
        <v>7</v>
      </c>
      <c r="D99" s="17">
        <v>7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8">
        <v>0</v>
      </c>
      <c r="K99" s="1"/>
    </row>
    <row r="100" spans="1:11" s="2" customFormat="1" ht="31.5" customHeight="1" x14ac:dyDescent="0.2">
      <c r="A100" s="19" t="s">
        <v>37</v>
      </c>
      <c r="B100" s="17">
        <v>1</v>
      </c>
      <c r="C100" s="17">
        <v>2</v>
      </c>
      <c r="D100" s="17">
        <v>3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8">
        <v>0</v>
      </c>
      <c r="K100" s="1"/>
    </row>
    <row r="101" spans="1:11" s="2" customFormat="1" ht="35.25" customHeight="1" x14ac:dyDescent="0.2">
      <c r="A101" s="19" t="s">
        <v>38</v>
      </c>
      <c r="B101" s="17">
        <v>3</v>
      </c>
      <c r="C101" s="17">
        <v>12</v>
      </c>
      <c r="D101" s="17">
        <v>22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8">
        <v>0</v>
      </c>
      <c r="K101" s="1"/>
    </row>
    <row r="102" spans="1:11" s="2" customFormat="1" ht="33" customHeight="1" x14ac:dyDescent="0.2">
      <c r="A102" s="19" t="s">
        <v>41</v>
      </c>
      <c r="B102" s="17">
        <v>3</v>
      </c>
      <c r="C102" s="17">
        <v>4</v>
      </c>
      <c r="D102" s="17">
        <v>36</v>
      </c>
      <c r="E102" s="17">
        <v>0</v>
      </c>
      <c r="F102" s="17">
        <v>0</v>
      </c>
      <c r="G102" s="17">
        <v>0</v>
      </c>
      <c r="H102" s="17">
        <v>1</v>
      </c>
      <c r="I102" s="17">
        <v>4</v>
      </c>
      <c r="J102" s="18">
        <v>60</v>
      </c>
      <c r="K102" s="1"/>
    </row>
    <row r="103" spans="1:11" s="2" customFormat="1" ht="30.75" customHeight="1" x14ac:dyDescent="0.2">
      <c r="A103" s="19" t="s">
        <v>43</v>
      </c>
      <c r="B103" s="17">
        <v>3</v>
      </c>
      <c r="C103" s="17">
        <v>9</v>
      </c>
      <c r="D103" s="17">
        <v>11</v>
      </c>
      <c r="E103" s="17">
        <v>0</v>
      </c>
      <c r="F103" s="17">
        <v>0</v>
      </c>
      <c r="G103" s="17">
        <v>0</v>
      </c>
      <c r="H103" s="17">
        <v>1</v>
      </c>
      <c r="I103" s="17">
        <v>3</v>
      </c>
      <c r="J103" s="18">
        <v>15</v>
      </c>
      <c r="K103" s="1"/>
    </row>
    <row r="104" spans="1:11" s="2" customFormat="1" ht="36.75" customHeight="1" x14ac:dyDescent="0.2">
      <c r="A104" s="19" t="s">
        <v>50</v>
      </c>
      <c r="B104" s="17">
        <v>1</v>
      </c>
      <c r="C104" s="17">
        <v>2</v>
      </c>
      <c r="D104" s="17">
        <v>14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8">
        <v>0</v>
      </c>
      <c r="K104" s="1"/>
    </row>
    <row r="105" spans="1:11" s="2" customFormat="1" ht="36" customHeight="1" x14ac:dyDescent="0.2">
      <c r="A105" s="19" t="s">
        <v>62</v>
      </c>
      <c r="B105" s="17">
        <v>1</v>
      </c>
      <c r="C105" s="17">
        <v>2</v>
      </c>
      <c r="D105" s="17">
        <v>7</v>
      </c>
      <c r="E105" s="17">
        <v>0</v>
      </c>
      <c r="F105" s="17">
        <v>0</v>
      </c>
      <c r="G105" s="17">
        <v>0</v>
      </c>
      <c r="H105" s="17">
        <v>1</v>
      </c>
      <c r="I105" s="17">
        <v>4</v>
      </c>
      <c r="J105" s="18">
        <v>4</v>
      </c>
      <c r="K105" s="1"/>
    </row>
    <row r="106" spans="1:11" s="2" customFormat="1" ht="39" customHeight="1" x14ac:dyDescent="0.2">
      <c r="A106" s="40" t="s">
        <v>61</v>
      </c>
      <c r="B106" s="36">
        <f>SUM(B107:B107)</f>
        <v>3</v>
      </c>
      <c r="C106" s="36">
        <f t="shared" ref="C106:J106" si="56">SUM(C107:C107)</f>
        <v>6</v>
      </c>
      <c r="D106" s="36">
        <f t="shared" si="56"/>
        <v>55</v>
      </c>
      <c r="E106" s="36">
        <f t="shared" si="56"/>
        <v>0</v>
      </c>
      <c r="F106" s="36">
        <f t="shared" si="56"/>
        <v>0</v>
      </c>
      <c r="G106" s="36">
        <f t="shared" si="56"/>
        <v>0</v>
      </c>
      <c r="H106" s="36">
        <f t="shared" si="56"/>
        <v>0</v>
      </c>
      <c r="I106" s="36">
        <f t="shared" si="56"/>
        <v>0</v>
      </c>
      <c r="J106" s="37">
        <f t="shared" si="56"/>
        <v>0</v>
      </c>
      <c r="K106" s="1"/>
    </row>
    <row r="107" spans="1:11" s="2" customFormat="1" ht="27" customHeight="1" x14ac:dyDescent="0.2">
      <c r="A107" s="19" t="s">
        <v>52</v>
      </c>
      <c r="B107" s="17">
        <v>3</v>
      </c>
      <c r="C107" s="17">
        <v>6</v>
      </c>
      <c r="D107" s="17">
        <v>55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8">
        <v>0</v>
      </c>
      <c r="K107" s="1"/>
    </row>
    <row r="108" spans="1:11" s="2" customFormat="1" ht="39" customHeight="1" x14ac:dyDescent="0.2">
      <c r="A108" s="21" t="s">
        <v>19</v>
      </c>
      <c r="B108" s="36">
        <f>+B109</f>
        <v>103</v>
      </c>
      <c r="C108" s="36">
        <f t="shared" ref="C108:J108" si="57">+C109</f>
        <v>366</v>
      </c>
      <c r="D108" s="36">
        <f t="shared" si="57"/>
        <v>1262</v>
      </c>
      <c r="E108" s="36">
        <f t="shared" si="57"/>
        <v>0</v>
      </c>
      <c r="F108" s="36">
        <f t="shared" si="57"/>
        <v>0</v>
      </c>
      <c r="G108" s="36">
        <f t="shared" si="57"/>
        <v>0</v>
      </c>
      <c r="H108" s="36">
        <f t="shared" si="57"/>
        <v>0</v>
      </c>
      <c r="I108" s="36">
        <f t="shared" si="57"/>
        <v>0</v>
      </c>
      <c r="J108" s="37">
        <f t="shared" si="57"/>
        <v>0</v>
      </c>
      <c r="K108" s="1"/>
    </row>
    <row r="109" spans="1:11" s="2" customFormat="1" ht="31.5" customHeight="1" x14ac:dyDescent="0.2">
      <c r="A109" s="42" t="s">
        <v>60</v>
      </c>
      <c r="B109" s="36">
        <f>SUM(B110)</f>
        <v>103</v>
      </c>
      <c r="C109" s="36">
        <f t="shared" ref="C109:J109" si="58">SUM(C110)</f>
        <v>366</v>
      </c>
      <c r="D109" s="36">
        <f t="shared" si="58"/>
        <v>1262</v>
      </c>
      <c r="E109" s="36">
        <f t="shared" si="58"/>
        <v>0</v>
      </c>
      <c r="F109" s="36">
        <f t="shared" si="58"/>
        <v>0</v>
      </c>
      <c r="G109" s="36">
        <f t="shared" si="58"/>
        <v>0</v>
      </c>
      <c r="H109" s="36">
        <f t="shared" si="58"/>
        <v>0</v>
      </c>
      <c r="I109" s="36">
        <f t="shared" si="58"/>
        <v>0</v>
      </c>
      <c r="J109" s="37">
        <f t="shared" si="58"/>
        <v>0</v>
      </c>
      <c r="K109" s="1"/>
    </row>
    <row r="110" spans="1:11" s="2" customFormat="1" ht="27" customHeight="1" x14ac:dyDescent="0.2">
      <c r="A110" s="19" t="s">
        <v>31</v>
      </c>
      <c r="B110" s="17">
        <v>103</v>
      </c>
      <c r="C110" s="17">
        <v>366</v>
      </c>
      <c r="D110" s="17">
        <v>1262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8">
        <v>0</v>
      </c>
      <c r="K110" s="1"/>
    </row>
    <row r="111" spans="1:11" s="9" customFormat="1" ht="42" customHeight="1" x14ac:dyDescent="0.2">
      <c r="A111" s="21"/>
      <c r="B111" s="18"/>
      <c r="C111" s="22"/>
      <c r="D111" s="22"/>
      <c r="E111" s="23" t="s">
        <v>11</v>
      </c>
      <c r="F111" s="24"/>
      <c r="G111" s="22"/>
      <c r="H111" s="22"/>
      <c r="I111" s="22"/>
      <c r="J111" s="22"/>
      <c r="K111" s="8"/>
    </row>
    <row r="112" spans="1:11" s="2" customFormat="1" ht="40.5" customHeight="1" x14ac:dyDescent="0.2">
      <c r="A112" s="39" t="s">
        <v>58</v>
      </c>
      <c r="B112" s="36">
        <f t="shared" ref="B112:J112" si="59">+B129+B131+B114+B124</f>
        <v>140</v>
      </c>
      <c r="C112" s="36">
        <f t="shared" si="59"/>
        <v>481</v>
      </c>
      <c r="D112" s="36">
        <f t="shared" si="59"/>
        <v>3769</v>
      </c>
      <c r="E112" s="36">
        <f t="shared" si="59"/>
        <v>0</v>
      </c>
      <c r="F112" s="36">
        <f t="shared" si="59"/>
        <v>0</v>
      </c>
      <c r="G112" s="36">
        <f t="shared" si="59"/>
        <v>0</v>
      </c>
      <c r="H112" s="36">
        <f t="shared" si="59"/>
        <v>15</v>
      </c>
      <c r="I112" s="36">
        <f t="shared" si="59"/>
        <v>54</v>
      </c>
      <c r="J112" s="43">
        <f t="shared" si="59"/>
        <v>163</v>
      </c>
      <c r="K112" s="1"/>
    </row>
    <row r="113" spans="1:11" s="2" customFormat="1" ht="40.5" customHeight="1" x14ac:dyDescent="0.2">
      <c r="A113" s="40" t="s">
        <v>57</v>
      </c>
      <c r="B113" s="36">
        <f>B114+B124</f>
        <v>40</v>
      </c>
      <c r="C113" s="36">
        <f t="shared" ref="C113:J113" si="60">C114+C124</f>
        <v>144</v>
      </c>
      <c r="D113" s="36">
        <f t="shared" si="60"/>
        <v>2410</v>
      </c>
      <c r="E113" s="36">
        <f t="shared" si="60"/>
        <v>0</v>
      </c>
      <c r="F113" s="36">
        <f t="shared" si="60"/>
        <v>0</v>
      </c>
      <c r="G113" s="36">
        <f t="shared" si="60"/>
        <v>0</v>
      </c>
      <c r="H113" s="36">
        <f t="shared" si="60"/>
        <v>15</v>
      </c>
      <c r="I113" s="36">
        <f t="shared" si="60"/>
        <v>54</v>
      </c>
      <c r="J113" s="37">
        <f t="shared" si="60"/>
        <v>163</v>
      </c>
      <c r="K113" s="1"/>
    </row>
    <row r="114" spans="1:11" s="2" customFormat="1" ht="42.75" customHeight="1" x14ac:dyDescent="0.2">
      <c r="A114" s="34" t="s">
        <v>57</v>
      </c>
      <c r="B114" s="36">
        <f t="shared" ref="B114:J114" si="61">SUM(B115:B123)</f>
        <v>36</v>
      </c>
      <c r="C114" s="36">
        <f t="shared" si="61"/>
        <v>132</v>
      </c>
      <c r="D114" s="36">
        <f t="shared" si="61"/>
        <v>2289</v>
      </c>
      <c r="E114" s="36">
        <f t="shared" si="61"/>
        <v>0</v>
      </c>
      <c r="F114" s="36">
        <f t="shared" si="61"/>
        <v>0</v>
      </c>
      <c r="G114" s="36">
        <f t="shared" si="61"/>
        <v>0</v>
      </c>
      <c r="H114" s="36">
        <f t="shared" si="61"/>
        <v>14</v>
      </c>
      <c r="I114" s="36">
        <f t="shared" si="61"/>
        <v>46</v>
      </c>
      <c r="J114" s="43">
        <f t="shared" si="61"/>
        <v>161</v>
      </c>
      <c r="K114" s="1"/>
    </row>
    <row r="115" spans="1:11" s="2" customFormat="1" ht="36.950000000000003" customHeight="1" x14ac:dyDescent="0.2">
      <c r="A115" s="19" t="s">
        <v>18</v>
      </c>
      <c r="B115" s="17">
        <v>2</v>
      </c>
      <c r="C115" s="17">
        <v>4</v>
      </c>
      <c r="D115" s="17">
        <v>12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8">
        <v>0</v>
      </c>
      <c r="K115" s="1"/>
    </row>
    <row r="116" spans="1:11" s="2" customFormat="1" ht="36.950000000000003" customHeight="1" x14ac:dyDescent="0.2">
      <c r="A116" s="19" t="s">
        <v>63</v>
      </c>
      <c r="B116" s="17">
        <v>10</v>
      </c>
      <c r="C116" s="17">
        <v>65</v>
      </c>
      <c r="D116" s="17">
        <v>2007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8">
        <v>0</v>
      </c>
      <c r="K116" s="1"/>
    </row>
    <row r="117" spans="1:11" s="2" customFormat="1" ht="36.950000000000003" customHeight="1" x14ac:dyDescent="0.2">
      <c r="A117" s="19" t="s">
        <v>35</v>
      </c>
      <c r="B117" s="17">
        <v>1</v>
      </c>
      <c r="C117" s="17">
        <v>1</v>
      </c>
      <c r="D117" s="17">
        <v>2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8">
        <v>0</v>
      </c>
      <c r="K117" s="1"/>
    </row>
    <row r="118" spans="1:11" s="2" customFormat="1" ht="36.950000000000003" customHeight="1" x14ac:dyDescent="0.2">
      <c r="A118" s="19" t="s">
        <v>36</v>
      </c>
      <c r="B118" s="17">
        <v>3</v>
      </c>
      <c r="C118" s="17">
        <v>9</v>
      </c>
      <c r="D118" s="17">
        <v>76</v>
      </c>
      <c r="E118" s="17">
        <v>0</v>
      </c>
      <c r="F118" s="17">
        <v>0</v>
      </c>
      <c r="G118" s="17">
        <v>0</v>
      </c>
      <c r="H118" s="17">
        <v>1</v>
      </c>
      <c r="I118" s="17">
        <v>6</v>
      </c>
      <c r="J118" s="18">
        <v>22</v>
      </c>
      <c r="K118" s="1"/>
    </row>
    <row r="119" spans="1:11" s="2" customFormat="1" ht="36.950000000000003" customHeight="1" x14ac:dyDescent="0.2">
      <c r="A119" s="19" t="s">
        <v>40</v>
      </c>
      <c r="B119" s="17">
        <v>1</v>
      </c>
      <c r="C119" s="17">
        <v>2</v>
      </c>
      <c r="D119" s="17">
        <v>11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8">
        <v>0</v>
      </c>
      <c r="K119" s="1"/>
    </row>
    <row r="120" spans="1:11" s="2" customFormat="1" ht="36.950000000000003" customHeight="1" x14ac:dyDescent="0.2">
      <c r="A120" s="19" t="s">
        <v>41</v>
      </c>
      <c r="B120" s="17">
        <v>4</v>
      </c>
      <c r="C120" s="17">
        <v>4</v>
      </c>
      <c r="D120" s="17">
        <v>74</v>
      </c>
      <c r="E120" s="17">
        <v>0</v>
      </c>
      <c r="F120" s="17">
        <v>0</v>
      </c>
      <c r="G120" s="17">
        <v>0</v>
      </c>
      <c r="H120" s="17">
        <v>1</v>
      </c>
      <c r="I120" s="17">
        <v>4</v>
      </c>
      <c r="J120" s="18">
        <v>27</v>
      </c>
      <c r="K120" s="1"/>
    </row>
    <row r="121" spans="1:11" s="2" customFormat="1" ht="36.950000000000003" customHeight="1" x14ac:dyDescent="0.2">
      <c r="A121" s="19" t="s">
        <v>43</v>
      </c>
      <c r="B121" s="17">
        <v>4</v>
      </c>
      <c r="C121" s="17">
        <v>6</v>
      </c>
      <c r="D121" s="17">
        <v>10</v>
      </c>
      <c r="E121" s="17">
        <v>0</v>
      </c>
      <c r="F121" s="17">
        <v>0</v>
      </c>
      <c r="G121" s="17">
        <v>0</v>
      </c>
      <c r="H121" s="17">
        <v>12</v>
      </c>
      <c r="I121" s="17">
        <v>36</v>
      </c>
      <c r="J121" s="18">
        <v>112</v>
      </c>
      <c r="K121" s="1"/>
    </row>
    <row r="122" spans="1:11" s="2" customFormat="1" ht="36.950000000000003" customHeight="1" x14ac:dyDescent="0.2">
      <c r="A122" s="19" t="s">
        <v>50</v>
      </c>
      <c r="B122" s="17">
        <v>1</v>
      </c>
      <c r="C122" s="17">
        <v>3</v>
      </c>
      <c r="D122" s="17">
        <v>52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8">
        <v>0</v>
      </c>
      <c r="K122" s="1"/>
    </row>
    <row r="123" spans="1:11" s="2" customFormat="1" ht="36.950000000000003" customHeight="1" x14ac:dyDescent="0.2">
      <c r="A123" s="19" t="s">
        <v>62</v>
      </c>
      <c r="B123" s="17">
        <v>10</v>
      </c>
      <c r="C123" s="17">
        <v>38</v>
      </c>
      <c r="D123" s="17">
        <v>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8">
        <v>0</v>
      </c>
      <c r="K123" s="1"/>
    </row>
    <row r="124" spans="1:11" s="2" customFormat="1" ht="42.75" customHeight="1" x14ac:dyDescent="0.2">
      <c r="A124" s="40" t="s">
        <v>61</v>
      </c>
      <c r="B124" s="36">
        <f>SUM(B125:B127)</f>
        <v>4</v>
      </c>
      <c r="C124" s="36">
        <f t="shared" ref="C124:J124" si="62">SUM(C125:C127)</f>
        <v>12</v>
      </c>
      <c r="D124" s="36">
        <f t="shared" si="62"/>
        <v>121</v>
      </c>
      <c r="E124" s="36">
        <f t="shared" si="62"/>
        <v>0</v>
      </c>
      <c r="F124" s="36">
        <f t="shared" si="62"/>
        <v>0</v>
      </c>
      <c r="G124" s="36">
        <f t="shared" si="62"/>
        <v>0</v>
      </c>
      <c r="H124" s="36">
        <f t="shared" si="62"/>
        <v>1</v>
      </c>
      <c r="I124" s="36">
        <f t="shared" si="62"/>
        <v>8</v>
      </c>
      <c r="J124" s="43">
        <f t="shared" si="62"/>
        <v>2</v>
      </c>
      <c r="K124" s="1"/>
    </row>
    <row r="125" spans="1:11" s="2" customFormat="1" ht="33.75" customHeight="1" x14ac:dyDescent="0.2">
      <c r="A125" s="19" t="s">
        <v>52</v>
      </c>
      <c r="B125" s="17">
        <v>2</v>
      </c>
      <c r="C125" s="17">
        <v>7</v>
      </c>
      <c r="D125" s="17">
        <v>42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8">
        <v>0</v>
      </c>
      <c r="K125" s="1"/>
    </row>
    <row r="126" spans="1:11" s="2" customFormat="1" ht="39" customHeight="1" x14ac:dyDescent="0.2">
      <c r="A126" s="19" t="s">
        <v>54</v>
      </c>
      <c r="B126" s="17">
        <v>2</v>
      </c>
      <c r="C126" s="17">
        <v>5</v>
      </c>
      <c r="D126" s="17">
        <v>79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8">
        <v>0</v>
      </c>
      <c r="K126" s="1"/>
    </row>
    <row r="127" spans="1:11" s="2" customFormat="1" ht="31.5" customHeight="1" x14ac:dyDescent="0.2">
      <c r="A127" s="19" t="s">
        <v>55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1</v>
      </c>
      <c r="I127" s="17">
        <v>8</v>
      </c>
      <c r="J127" s="18">
        <v>2</v>
      </c>
      <c r="K127" s="1"/>
    </row>
    <row r="128" spans="1:11" s="2" customFormat="1" ht="47.25" customHeight="1" x14ac:dyDescent="0.2">
      <c r="A128" s="21" t="s">
        <v>19</v>
      </c>
      <c r="B128" s="36">
        <f>B129+B131</f>
        <v>100</v>
      </c>
      <c r="C128" s="36">
        <f t="shared" ref="C128:J128" si="63">C129+C131</f>
        <v>337</v>
      </c>
      <c r="D128" s="36">
        <f t="shared" si="63"/>
        <v>1359</v>
      </c>
      <c r="E128" s="36">
        <f t="shared" si="63"/>
        <v>0</v>
      </c>
      <c r="F128" s="36">
        <f t="shared" si="63"/>
        <v>0</v>
      </c>
      <c r="G128" s="36">
        <f t="shared" si="63"/>
        <v>0</v>
      </c>
      <c r="H128" s="36">
        <f t="shared" si="63"/>
        <v>0</v>
      </c>
      <c r="I128" s="36">
        <f t="shared" si="63"/>
        <v>0</v>
      </c>
      <c r="J128" s="37">
        <f t="shared" si="63"/>
        <v>0</v>
      </c>
      <c r="K128" s="1"/>
    </row>
    <row r="129" spans="1:11" s="2" customFormat="1" ht="39" customHeight="1" x14ac:dyDescent="0.2">
      <c r="A129" s="42" t="s">
        <v>20</v>
      </c>
      <c r="B129" s="36">
        <f t="shared" ref="B129:J129" si="64">SUM(B130:B130)</f>
        <v>63</v>
      </c>
      <c r="C129" s="36">
        <f t="shared" si="64"/>
        <v>189</v>
      </c>
      <c r="D129" s="36">
        <f t="shared" si="64"/>
        <v>548</v>
      </c>
      <c r="E129" s="36">
        <f t="shared" si="64"/>
        <v>0</v>
      </c>
      <c r="F129" s="36">
        <f t="shared" si="64"/>
        <v>0</v>
      </c>
      <c r="G129" s="36">
        <f t="shared" si="64"/>
        <v>0</v>
      </c>
      <c r="H129" s="36">
        <f t="shared" si="64"/>
        <v>0</v>
      </c>
      <c r="I129" s="36">
        <f t="shared" si="64"/>
        <v>0</v>
      </c>
      <c r="J129" s="43">
        <f t="shared" si="64"/>
        <v>0</v>
      </c>
      <c r="K129" s="1"/>
    </row>
    <row r="130" spans="1:11" s="2" customFormat="1" ht="30.75" customHeight="1" x14ac:dyDescent="0.2">
      <c r="A130" s="19" t="s">
        <v>22</v>
      </c>
      <c r="B130" s="17">
        <v>63</v>
      </c>
      <c r="C130" s="17">
        <v>189</v>
      </c>
      <c r="D130" s="17">
        <v>548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8">
        <v>0</v>
      </c>
      <c r="K130" s="1"/>
    </row>
    <row r="131" spans="1:11" s="2" customFormat="1" ht="39" customHeight="1" x14ac:dyDescent="0.2">
      <c r="A131" s="42" t="s">
        <v>60</v>
      </c>
      <c r="B131" s="36">
        <f t="shared" ref="B131:J131" si="65">SUM(B132:B132)</f>
        <v>37</v>
      </c>
      <c r="C131" s="36">
        <f t="shared" si="65"/>
        <v>148</v>
      </c>
      <c r="D131" s="36">
        <f t="shared" si="65"/>
        <v>811</v>
      </c>
      <c r="E131" s="36">
        <f t="shared" si="65"/>
        <v>0</v>
      </c>
      <c r="F131" s="36">
        <f t="shared" si="65"/>
        <v>0</v>
      </c>
      <c r="G131" s="36">
        <f t="shared" si="65"/>
        <v>0</v>
      </c>
      <c r="H131" s="36">
        <f t="shared" si="65"/>
        <v>0</v>
      </c>
      <c r="I131" s="36">
        <f t="shared" si="65"/>
        <v>0</v>
      </c>
      <c r="J131" s="43">
        <f t="shared" si="65"/>
        <v>0</v>
      </c>
      <c r="K131" s="1"/>
    </row>
    <row r="132" spans="1:11" s="2" customFormat="1" ht="39" customHeight="1" x14ac:dyDescent="0.2">
      <c r="A132" s="19" t="s">
        <v>26</v>
      </c>
      <c r="B132" s="17">
        <v>37</v>
      </c>
      <c r="C132" s="17">
        <v>148</v>
      </c>
      <c r="D132" s="17">
        <v>811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8">
        <v>0</v>
      </c>
      <c r="K132" s="1"/>
    </row>
    <row r="133" spans="1:11" s="9" customFormat="1" ht="39" customHeight="1" x14ac:dyDescent="0.2">
      <c r="A133" s="21"/>
      <c r="B133" s="18"/>
      <c r="C133" s="22"/>
      <c r="D133" s="22"/>
      <c r="E133" s="23" t="s">
        <v>12</v>
      </c>
      <c r="F133" s="24"/>
      <c r="G133" s="22"/>
      <c r="H133" s="22"/>
      <c r="I133" s="22"/>
      <c r="J133" s="22"/>
      <c r="K133" s="8"/>
    </row>
    <row r="134" spans="1:11" s="2" customFormat="1" ht="39" customHeight="1" x14ac:dyDescent="0.2">
      <c r="A134" s="39" t="s">
        <v>59</v>
      </c>
      <c r="B134" s="36">
        <f>+B165+B136+B139+B145+B162</f>
        <v>778</v>
      </c>
      <c r="C134" s="36">
        <f>+C165+C136+C139+C145+C162</f>
        <v>2876</v>
      </c>
      <c r="D134" s="36">
        <f>+D165+D136+D139+D145+D162</f>
        <v>12392</v>
      </c>
      <c r="E134" s="36">
        <f>+E165+E136+E139+E145+E162</f>
        <v>40</v>
      </c>
      <c r="F134" s="36">
        <v>0</v>
      </c>
      <c r="G134" s="36">
        <f>+G165+G136+G139+G145+G162</f>
        <v>3974</v>
      </c>
      <c r="H134" s="36">
        <f>+H165+H136+H139+H145+H162</f>
        <v>46</v>
      </c>
      <c r="I134" s="36">
        <f>+I165+I136+I139+I145+I162</f>
        <v>1946</v>
      </c>
      <c r="J134" s="43">
        <f>+J165+J136+J139+J145+J162</f>
        <v>6337</v>
      </c>
      <c r="K134" s="1"/>
    </row>
    <row r="135" spans="1:11" s="2" customFormat="1" ht="39" customHeight="1" x14ac:dyDescent="0.2">
      <c r="A135" s="21" t="s">
        <v>56</v>
      </c>
      <c r="B135" s="36">
        <f>+B136</f>
        <v>16</v>
      </c>
      <c r="C135" s="36">
        <f t="shared" ref="C135:J135" si="66">+C136</f>
        <v>61</v>
      </c>
      <c r="D135" s="36">
        <f t="shared" si="66"/>
        <v>348</v>
      </c>
      <c r="E135" s="36">
        <f t="shared" si="66"/>
        <v>0</v>
      </c>
      <c r="F135" s="36">
        <f t="shared" si="66"/>
        <v>0</v>
      </c>
      <c r="G135" s="36">
        <f t="shared" si="66"/>
        <v>0</v>
      </c>
      <c r="H135" s="36">
        <f t="shared" si="66"/>
        <v>9</v>
      </c>
      <c r="I135" s="36">
        <f t="shared" si="66"/>
        <v>990</v>
      </c>
      <c r="J135" s="37">
        <f t="shared" si="66"/>
        <v>1827</v>
      </c>
      <c r="K135" s="1"/>
    </row>
    <row r="136" spans="1:11" s="2" customFormat="1" ht="39" customHeight="1" x14ac:dyDescent="0.2">
      <c r="A136" s="42" t="s">
        <v>56</v>
      </c>
      <c r="B136" s="36">
        <f t="shared" ref="B136:J136" si="67">SUM(B137:B138)</f>
        <v>16</v>
      </c>
      <c r="C136" s="36">
        <f t="shared" si="67"/>
        <v>61</v>
      </c>
      <c r="D136" s="36">
        <f t="shared" si="67"/>
        <v>348</v>
      </c>
      <c r="E136" s="36">
        <f t="shared" si="67"/>
        <v>0</v>
      </c>
      <c r="F136" s="36">
        <f t="shared" si="67"/>
        <v>0</v>
      </c>
      <c r="G136" s="36">
        <f t="shared" si="67"/>
        <v>0</v>
      </c>
      <c r="H136" s="36">
        <f t="shared" si="67"/>
        <v>9</v>
      </c>
      <c r="I136" s="36">
        <f t="shared" si="67"/>
        <v>990</v>
      </c>
      <c r="J136" s="43">
        <f t="shared" si="67"/>
        <v>1827</v>
      </c>
      <c r="K136" s="1"/>
    </row>
    <row r="137" spans="1:11" s="2" customFormat="1" ht="28.5" customHeight="1" x14ac:dyDescent="0.2">
      <c r="A137" s="19" t="s">
        <v>33</v>
      </c>
      <c r="B137" s="17">
        <v>10</v>
      </c>
      <c r="C137" s="17">
        <v>43</v>
      </c>
      <c r="D137" s="17">
        <v>245</v>
      </c>
      <c r="E137" s="17">
        <v>0</v>
      </c>
      <c r="F137" s="17">
        <v>0</v>
      </c>
      <c r="G137" s="17">
        <v>0</v>
      </c>
      <c r="H137" s="17">
        <v>9</v>
      </c>
      <c r="I137" s="17">
        <v>990</v>
      </c>
      <c r="J137" s="18">
        <v>1827</v>
      </c>
      <c r="K137" s="1"/>
    </row>
    <row r="138" spans="1:11" s="2" customFormat="1" ht="39" customHeight="1" x14ac:dyDescent="0.2">
      <c r="A138" s="19" t="s">
        <v>32</v>
      </c>
      <c r="B138" s="17">
        <v>6</v>
      </c>
      <c r="C138" s="17">
        <v>18</v>
      </c>
      <c r="D138" s="17">
        <v>103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8">
        <v>0</v>
      </c>
      <c r="K138" s="1"/>
    </row>
    <row r="139" spans="1:11" s="2" customFormat="1" ht="39" customHeight="1" x14ac:dyDescent="0.2">
      <c r="A139" s="42" t="s">
        <v>60</v>
      </c>
      <c r="B139" s="36">
        <f>SUM(B140:B143)</f>
        <v>546</v>
      </c>
      <c r="C139" s="36">
        <f t="shared" ref="C139:J139" si="68">SUM(C140:C143)</f>
        <v>2084</v>
      </c>
      <c r="D139" s="36">
        <f t="shared" si="68"/>
        <v>6983</v>
      </c>
      <c r="E139" s="36">
        <f t="shared" si="68"/>
        <v>0</v>
      </c>
      <c r="F139" s="36">
        <f t="shared" si="68"/>
        <v>0</v>
      </c>
      <c r="G139" s="36">
        <f t="shared" si="68"/>
        <v>0</v>
      </c>
      <c r="H139" s="36">
        <f t="shared" si="68"/>
        <v>0</v>
      </c>
      <c r="I139" s="36">
        <f t="shared" si="68"/>
        <v>0</v>
      </c>
      <c r="J139" s="43">
        <f t="shared" si="68"/>
        <v>0</v>
      </c>
      <c r="K139" s="1"/>
    </row>
    <row r="140" spans="1:11" s="2" customFormat="1" ht="30" customHeight="1" x14ac:dyDescent="0.2">
      <c r="A140" s="19" t="s">
        <v>27</v>
      </c>
      <c r="B140" s="17">
        <v>39</v>
      </c>
      <c r="C140" s="17">
        <v>156</v>
      </c>
      <c r="D140" s="17">
        <v>410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22">
        <v>0</v>
      </c>
      <c r="K140" s="1"/>
    </row>
    <row r="141" spans="1:11" s="2" customFormat="1" ht="30" customHeight="1" x14ac:dyDescent="0.2">
      <c r="A141" s="19" t="s">
        <v>28</v>
      </c>
      <c r="B141" s="17">
        <v>182</v>
      </c>
      <c r="C141" s="17">
        <v>701</v>
      </c>
      <c r="D141" s="17">
        <v>2441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22">
        <v>0</v>
      </c>
      <c r="K141" s="1"/>
    </row>
    <row r="142" spans="1:11" s="2" customFormat="1" ht="30" customHeight="1" x14ac:dyDescent="0.2">
      <c r="A142" s="19" t="s">
        <v>29</v>
      </c>
      <c r="B142" s="17">
        <v>36</v>
      </c>
      <c r="C142" s="17">
        <v>110</v>
      </c>
      <c r="D142" s="17">
        <v>337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22">
        <v>0</v>
      </c>
      <c r="K142" s="1"/>
    </row>
    <row r="143" spans="1:11" s="2" customFormat="1" ht="30" customHeight="1" x14ac:dyDescent="0.2">
      <c r="A143" s="19" t="s">
        <v>30</v>
      </c>
      <c r="B143" s="17">
        <v>289</v>
      </c>
      <c r="C143" s="17">
        <v>1117</v>
      </c>
      <c r="D143" s="17">
        <v>3795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22">
        <v>0</v>
      </c>
      <c r="K143" s="1"/>
    </row>
    <row r="144" spans="1:11" s="2" customFormat="1" ht="42" customHeight="1" x14ac:dyDescent="0.2">
      <c r="A144" s="40" t="s">
        <v>57</v>
      </c>
      <c r="B144" s="36">
        <f t="shared" ref="B144:J144" si="69">+B145+B162</f>
        <v>161</v>
      </c>
      <c r="C144" s="36">
        <f t="shared" si="69"/>
        <v>531</v>
      </c>
      <c r="D144" s="36">
        <f t="shared" si="69"/>
        <v>3056</v>
      </c>
      <c r="E144" s="36">
        <f t="shared" si="69"/>
        <v>39</v>
      </c>
      <c r="F144" s="36">
        <f t="shared" si="69"/>
        <v>346</v>
      </c>
      <c r="G144" s="36">
        <f t="shared" si="69"/>
        <v>3917</v>
      </c>
      <c r="H144" s="36">
        <f t="shared" si="69"/>
        <v>35</v>
      </c>
      <c r="I144" s="36">
        <f t="shared" si="69"/>
        <v>932</v>
      </c>
      <c r="J144" s="37">
        <f t="shared" si="69"/>
        <v>4284</v>
      </c>
      <c r="K144" s="44"/>
    </row>
    <row r="145" spans="1:11" s="2" customFormat="1" ht="29.1" customHeight="1" x14ac:dyDescent="0.2">
      <c r="A145" s="34" t="s">
        <v>57</v>
      </c>
      <c r="B145" s="36">
        <f t="shared" ref="B145:J145" si="70">SUM(B146:B161)</f>
        <v>160</v>
      </c>
      <c r="C145" s="36">
        <f t="shared" si="70"/>
        <v>527</v>
      </c>
      <c r="D145" s="36">
        <f t="shared" si="70"/>
        <v>2992</v>
      </c>
      <c r="E145" s="36">
        <f t="shared" si="70"/>
        <v>39</v>
      </c>
      <c r="F145" s="36">
        <f t="shared" si="70"/>
        <v>346</v>
      </c>
      <c r="G145" s="36">
        <f t="shared" si="70"/>
        <v>3917</v>
      </c>
      <c r="H145" s="36">
        <f t="shared" si="70"/>
        <v>35</v>
      </c>
      <c r="I145" s="36">
        <f t="shared" si="70"/>
        <v>932</v>
      </c>
      <c r="J145" s="43">
        <f t="shared" si="70"/>
        <v>4284</v>
      </c>
      <c r="K145" s="44"/>
    </row>
    <row r="146" spans="1:11" s="2" customFormat="1" ht="30" customHeight="1" x14ac:dyDescent="0.2">
      <c r="A146" s="19" t="s">
        <v>18</v>
      </c>
      <c r="B146" s="17">
        <v>2</v>
      </c>
      <c r="C146" s="17">
        <v>4</v>
      </c>
      <c r="D146" s="17">
        <v>10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22">
        <v>0</v>
      </c>
      <c r="K146" s="1"/>
    </row>
    <row r="147" spans="1:11" s="2" customFormat="1" ht="30" customHeight="1" x14ac:dyDescent="0.2">
      <c r="A147" s="19" t="s">
        <v>63</v>
      </c>
      <c r="B147" s="17">
        <v>1</v>
      </c>
      <c r="C147" s="17">
        <v>3</v>
      </c>
      <c r="D147" s="17">
        <v>15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22">
        <v>0</v>
      </c>
      <c r="K147" s="1"/>
    </row>
    <row r="148" spans="1:11" s="2" customFormat="1" ht="30" customHeight="1" x14ac:dyDescent="0.2">
      <c r="A148" s="19" t="s">
        <v>35</v>
      </c>
      <c r="B148" s="17">
        <v>4</v>
      </c>
      <c r="C148" s="17">
        <v>9</v>
      </c>
      <c r="D148" s="17">
        <v>30</v>
      </c>
      <c r="E148" s="17">
        <v>0</v>
      </c>
      <c r="F148" s="17">
        <v>0</v>
      </c>
      <c r="G148" s="17">
        <v>0</v>
      </c>
      <c r="H148" s="17">
        <v>9</v>
      </c>
      <c r="I148" s="17">
        <v>480</v>
      </c>
      <c r="J148" s="18">
        <v>1626</v>
      </c>
      <c r="K148" s="1"/>
    </row>
    <row r="149" spans="1:11" s="2" customFormat="1" ht="30" customHeight="1" x14ac:dyDescent="0.2">
      <c r="A149" s="19" t="s">
        <v>36</v>
      </c>
      <c r="B149" s="17">
        <v>1</v>
      </c>
      <c r="C149" s="17">
        <v>3</v>
      </c>
      <c r="D149" s="17">
        <v>48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22">
        <v>0</v>
      </c>
      <c r="K149" s="1"/>
    </row>
    <row r="150" spans="1:11" s="2" customFormat="1" ht="30" customHeight="1" x14ac:dyDescent="0.2">
      <c r="A150" s="19" t="s">
        <v>38</v>
      </c>
      <c r="B150" s="17">
        <v>4</v>
      </c>
      <c r="C150" s="17">
        <v>15</v>
      </c>
      <c r="D150" s="17">
        <v>84</v>
      </c>
      <c r="E150" s="17">
        <v>20</v>
      </c>
      <c r="F150" s="17">
        <v>200</v>
      </c>
      <c r="G150" s="17">
        <v>1140</v>
      </c>
      <c r="H150" s="17">
        <v>1</v>
      </c>
      <c r="I150" s="17">
        <v>8</v>
      </c>
      <c r="J150" s="18">
        <v>20</v>
      </c>
      <c r="K150" s="1"/>
    </row>
    <row r="151" spans="1:11" s="2" customFormat="1" ht="30" customHeight="1" x14ac:dyDescent="0.2">
      <c r="A151" s="19" t="s">
        <v>39</v>
      </c>
      <c r="B151" s="17">
        <v>1</v>
      </c>
      <c r="C151" s="17">
        <v>2</v>
      </c>
      <c r="D151" s="17">
        <v>15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22">
        <v>0</v>
      </c>
      <c r="K151" s="1"/>
    </row>
    <row r="152" spans="1:11" s="2" customFormat="1" ht="30" customHeight="1" x14ac:dyDescent="0.2">
      <c r="A152" s="19" t="s">
        <v>40</v>
      </c>
      <c r="B152" s="17">
        <v>21</v>
      </c>
      <c r="C152" s="17">
        <v>80</v>
      </c>
      <c r="D152" s="17">
        <v>311</v>
      </c>
      <c r="E152" s="17">
        <v>19</v>
      </c>
      <c r="F152" s="17">
        <v>146</v>
      </c>
      <c r="G152" s="17">
        <v>2777</v>
      </c>
      <c r="H152" s="17">
        <v>0</v>
      </c>
      <c r="I152" s="17">
        <v>0</v>
      </c>
      <c r="J152" s="22">
        <v>0</v>
      </c>
      <c r="K152" s="1"/>
    </row>
    <row r="153" spans="1:11" s="2" customFormat="1" ht="30" customHeight="1" x14ac:dyDescent="0.2">
      <c r="A153" s="19" t="s">
        <v>41</v>
      </c>
      <c r="B153" s="17">
        <v>73</v>
      </c>
      <c r="C153" s="17">
        <v>215</v>
      </c>
      <c r="D153" s="17">
        <v>1607</v>
      </c>
      <c r="E153" s="17">
        <v>0</v>
      </c>
      <c r="F153" s="17">
        <v>0</v>
      </c>
      <c r="G153" s="17">
        <v>0</v>
      </c>
      <c r="H153" s="17">
        <v>20</v>
      </c>
      <c r="I153" s="17">
        <v>351</v>
      </c>
      <c r="J153" s="18">
        <v>2337</v>
      </c>
      <c r="K153" s="1"/>
    </row>
    <row r="154" spans="1:11" s="2" customFormat="1" ht="30" customHeight="1" x14ac:dyDescent="0.2">
      <c r="A154" s="19" t="s">
        <v>42</v>
      </c>
      <c r="B154" s="17">
        <v>1</v>
      </c>
      <c r="C154" s="17">
        <v>3</v>
      </c>
      <c r="D154" s="17">
        <v>4</v>
      </c>
      <c r="E154" s="17">
        <v>0</v>
      </c>
      <c r="F154" s="17">
        <v>0</v>
      </c>
      <c r="G154" s="17">
        <v>0</v>
      </c>
      <c r="H154" s="17">
        <v>1</v>
      </c>
      <c r="I154" s="17">
        <v>75</v>
      </c>
      <c r="J154" s="18">
        <v>227</v>
      </c>
      <c r="K154" s="1"/>
    </row>
    <row r="155" spans="1:11" s="2" customFormat="1" ht="30" customHeight="1" x14ac:dyDescent="0.2">
      <c r="A155" s="19" t="s">
        <v>43</v>
      </c>
      <c r="B155" s="17">
        <v>5</v>
      </c>
      <c r="C155" s="17">
        <v>18</v>
      </c>
      <c r="D155" s="17">
        <v>71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22">
        <v>0</v>
      </c>
      <c r="K155" s="1"/>
    </row>
    <row r="156" spans="1:11" s="2" customFormat="1" ht="30" customHeight="1" x14ac:dyDescent="0.2">
      <c r="A156" s="19" t="s">
        <v>44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3</v>
      </c>
      <c r="I156" s="17">
        <v>10</v>
      </c>
      <c r="J156" s="18">
        <v>32</v>
      </c>
      <c r="K156" s="1"/>
    </row>
    <row r="157" spans="1:11" s="2" customFormat="1" ht="30" customHeight="1" x14ac:dyDescent="0.2">
      <c r="A157" s="19" t="s">
        <v>45</v>
      </c>
      <c r="B157" s="17">
        <v>4</v>
      </c>
      <c r="C157" s="17">
        <v>8</v>
      </c>
      <c r="D157" s="17">
        <v>32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8">
        <v>0</v>
      </c>
      <c r="K157" s="1"/>
    </row>
    <row r="158" spans="1:11" s="2" customFormat="1" ht="30" customHeight="1" x14ac:dyDescent="0.2">
      <c r="A158" s="19" t="s">
        <v>47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1</v>
      </c>
      <c r="I158" s="17">
        <v>8</v>
      </c>
      <c r="J158" s="18">
        <v>42</v>
      </c>
      <c r="K158" s="1"/>
    </row>
    <row r="159" spans="1:11" s="2" customFormat="1" ht="30" customHeight="1" x14ac:dyDescent="0.2">
      <c r="A159" s="34" t="s">
        <v>68</v>
      </c>
      <c r="B159" s="17"/>
      <c r="C159" s="17"/>
      <c r="D159" s="17"/>
      <c r="E159" s="17"/>
      <c r="F159" s="17"/>
      <c r="G159" s="17"/>
      <c r="H159" s="17"/>
      <c r="I159" s="17"/>
      <c r="J159" s="22"/>
      <c r="K159" s="1"/>
    </row>
    <row r="160" spans="1:11" s="2" customFormat="1" ht="30" customHeight="1" x14ac:dyDescent="0.2">
      <c r="A160" s="19" t="s">
        <v>49</v>
      </c>
      <c r="B160" s="17">
        <v>1</v>
      </c>
      <c r="C160" s="17">
        <v>4</v>
      </c>
      <c r="D160" s="17">
        <v>52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22">
        <v>0</v>
      </c>
      <c r="K160" s="1"/>
    </row>
    <row r="161" spans="1:11" s="2" customFormat="1" ht="30" customHeight="1" x14ac:dyDescent="0.2">
      <c r="A161" s="19" t="s">
        <v>62</v>
      </c>
      <c r="B161" s="17">
        <v>42</v>
      </c>
      <c r="C161" s="17">
        <v>163</v>
      </c>
      <c r="D161" s="17">
        <v>713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22">
        <v>0</v>
      </c>
      <c r="K161" s="1"/>
    </row>
    <row r="162" spans="1:11" s="2" customFormat="1" ht="39" customHeight="1" x14ac:dyDescent="0.2">
      <c r="A162" s="40" t="s">
        <v>61</v>
      </c>
      <c r="B162" s="36">
        <f>SUM(B163:B163)</f>
        <v>1</v>
      </c>
      <c r="C162" s="36">
        <f t="shared" ref="C162:I162" si="71">SUM(C163:C163)</f>
        <v>4</v>
      </c>
      <c r="D162" s="36">
        <f t="shared" si="71"/>
        <v>64</v>
      </c>
      <c r="E162" s="36">
        <f t="shared" si="71"/>
        <v>0</v>
      </c>
      <c r="F162" s="36">
        <f t="shared" si="71"/>
        <v>0</v>
      </c>
      <c r="G162" s="36">
        <f t="shared" si="71"/>
        <v>0</v>
      </c>
      <c r="H162" s="36">
        <f t="shared" si="71"/>
        <v>0</v>
      </c>
      <c r="I162" s="36">
        <f t="shared" si="71"/>
        <v>0</v>
      </c>
      <c r="J162" s="43">
        <v>0</v>
      </c>
      <c r="K162" s="1"/>
    </row>
    <row r="163" spans="1:11" s="1" customFormat="1" ht="24.75" customHeight="1" x14ac:dyDescent="0.2">
      <c r="A163" s="19" t="s">
        <v>54</v>
      </c>
      <c r="B163" s="18">
        <v>1</v>
      </c>
      <c r="C163" s="18">
        <v>4</v>
      </c>
      <c r="D163" s="18">
        <v>64</v>
      </c>
      <c r="E163" s="17">
        <v>0</v>
      </c>
      <c r="F163" s="18">
        <v>0</v>
      </c>
      <c r="G163" s="17">
        <v>0</v>
      </c>
      <c r="H163" s="17">
        <v>0</v>
      </c>
      <c r="I163" s="17">
        <v>0</v>
      </c>
      <c r="J163" s="18">
        <v>0</v>
      </c>
    </row>
    <row r="164" spans="1:11" s="2" customFormat="1" ht="39" customHeight="1" x14ac:dyDescent="0.2">
      <c r="A164" s="40" t="s">
        <v>19</v>
      </c>
      <c r="B164" s="36">
        <f>B165</f>
        <v>55</v>
      </c>
      <c r="C164" s="36">
        <f t="shared" ref="C164:J164" si="72">C165</f>
        <v>200</v>
      </c>
      <c r="D164" s="36">
        <f t="shared" si="72"/>
        <v>2005</v>
      </c>
      <c r="E164" s="36">
        <f t="shared" si="72"/>
        <v>1</v>
      </c>
      <c r="F164" s="36">
        <f t="shared" si="72"/>
        <v>6</v>
      </c>
      <c r="G164" s="36">
        <f t="shared" si="72"/>
        <v>57</v>
      </c>
      <c r="H164" s="36">
        <f t="shared" si="72"/>
        <v>2</v>
      </c>
      <c r="I164" s="36">
        <f t="shared" si="72"/>
        <v>24</v>
      </c>
      <c r="J164" s="37">
        <f t="shared" si="72"/>
        <v>226</v>
      </c>
      <c r="K164" s="1"/>
    </row>
    <row r="165" spans="1:11" s="2" customFormat="1" ht="32.25" customHeight="1" x14ac:dyDescent="0.2">
      <c r="A165" s="34" t="s">
        <v>20</v>
      </c>
      <c r="B165" s="36">
        <f t="shared" ref="B165:J165" si="73">SUM(B166:B167)</f>
        <v>55</v>
      </c>
      <c r="C165" s="36">
        <f t="shared" si="73"/>
        <v>200</v>
      </c>
      <c r="D165" s="36">
        <f t="shared" si="73"/>
        <v>2005</v>
      </c>
      <c r="E165" s="36">
        <f>SUM(E166:E167)</f>
        <v>1</v>
      </c>
      <c r="F165" s="36">
        <f t="shared" si="73"/>
        <v>6</v>
      </c>
      <c r="G165" s="36">
        <f t="shared" si="73"/>
        <v>57</v>
      </c>
      <c r="H165" s="36">
        <f t="shared" si="73"/>
        <v>2</v>
      </c>
      <c r="I165" s="36">
        <f t="shared" si="73"/>
        <v>24</v>
      </c>
      <c r="J165" s="43">
        <f t="shared" si="73"/>
        <v>226</v>
      </c>
      <c r="K165" s="1"/>
    </row>
    <row r="166" spans="1:11" s="2" customFormat="1" ht="25.5" customHeight="1" x14ac:dyDescent="0.2">
      <c r="A166" s="19" t="s">
        <v>22</v>
      </c>
      <c r="B166" s="17">
        <v>25</v>
      </c>
      <c r="C166" s="17">
        <v>80</v>
      </c>
      <c r="D166" s="17">
        <v>1379</v>
      </c>
      <c r="E166" s="17">
        <v>1</v>
      </c>
      <c r="F166" s="17">
        <v>6</v>
      </c>
      <c r="G166" s="17">
        <v>57</v>
      </c>
      <c r="H166" s="17">
        <v>2</v>
      </c>
      <c r="I166" s="17">
        <v>24</v>
      </c>
      <c r="J166" s="18">
        <v>226</v>
      </c>
      <c r="K166" s="1"/>
    </row>
    <row r="167" spans="1:11" s="2" customFormat="1" ht="30" customHeight="1" x14ac:dyDescent="0.2">
      <c r="A167" s="19" t="s">
        <v>25</v>
      </c>
      <c r="B167" s="18">
        <v>30</v>
      </c>
      <c r="C167" s="18">
        <v>120</v>
      </c>
      <c r="D167" s="18">
        <v>626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"/>
    </row>
    <row r="168" spans="1:11" s="2" customFormat="1" ht="9.75" customHeight="1" x14ac:dyDescent="0.2">
      <c r="A168" s="25"/>
      <c r="B168" s="26"/>
      <c r="C168" s="26"/>
      <c r="D168" s="26"/>
      <c r="E168" s="26"/>
      <c r="F168" s="26"/>
      <c r="G168" s="26"/>
      <c r="H168" s="26"/>
      <c r="I168" s="26"/>
      <c r="J168" s="26"/>
      <c r="K168" s="1"/>
    </row>
    <row r="169" spans="1:11" ht="15.75" customHeight="1" x14ac:dyDescent="0.2">
      <c r="A169" s="27" t="s">
        <v>13</v>
      </c>
      <c r="B169" s="27"/>
      <c r="C169" s="27"/>
      <c r="D169" s="28"/>
      <c r="E169" s="28"/>
      <c r="F169" s="28"/>
      <c r="G169" s="28"/>
      <c r="H169" s="28"/>
      <c r="I169" s="29"/>
      <c r="J169" s="29"/>
    </row>
    <row r="170" spans="1:11" ht="15" customHeight="1" x14ac:dyDescent="0.2">
      <c r="A170" s="31" t="s">
        <v>65</v>
      </c>
      <c r="B170" s="31"/>
      <c r="C170" s="31"/>
      <c r="D170" s="31"/>
      <c r="E170" s="31"/>
      <c r="F170" s="30"/>
      <c r="G170" s="30"/>
      <c r="H170" s="30"/>
      <c r="I170" s="30"/>
      <c r="J170" s="30"/>
    </row>
    <row r="171" spans="1:11" ht="15" customHeight="1" x14ac:dyDescent="0.2">
      <c r="A171" s="32" t="s">
        <v>14</v>
      </c>
      <c r="B171" s="33"/>
      <c r="C171" s="33"/>
      <c r="D171" s="33"/>
      <c r="E171" s="33"/>
      <c r="F171" s="33"/>
      <c r="G171" s="33"/>
      <c r="H171" s="33"/>
      <c r="I171" s="30"/>
      <c r="J171" s="30"/>
    </row>
    <row r="172" spans="1:11" ht="15" customHeight="1" x14ac:dyDescent="0.25">
      <c r="A172" s="30" t="s">
        <v>15</v>
      </c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1:11" ht="12.75" customHeight="1" x14ac:dyDescent="0.25"/>
    <row r="174" spans="1:11" ht="12.75" customHeight="1" x14ac:dyDescent="0.25"/>
    <row r="175" spans="1:11" ht="12.75" customHeight="1" x14ac:dyDescent="0.25"/>
  </sheetData>
  <mergeCells count="7">
    <mergeCell ref="A1:J1"/>
    <mergeCell ref="A2:J2"/>
    <mergeCell ref="A4:A6"/>
    <mergeCell ref="B4:J4"/>
    <mergeCell ref="B5:D5"/>
    <mergeCell ref="E5:G5"/>
    <mergeCell ref="H5:J5"/>
  </mergeCells>
  <pageMargins left="0.74803149606299213" right="0.74803149606299213" top="0.98425196850393704" bottom="0.98425196850393704" header="0" footer="0"/>
  <pageSetup scale="60" fitToHeight="0" orientation="portrait" r:id="rId1"/>
  <headerFooter alignWithMargins="0"/>
  <ignoredErrors>
    <ignoredError sqref="B43:J43 I39 I44" formula="1"/>
    <ignoredError sqref="J1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2022-03-14T16:12:30Z</cp:lastPrinted>
  <dcterms:created xsi:type="dcterms:W3CDTF">2022-03-03T15:16:48Z</dcterms:created>
  <dcterms:modified xsi:type="dcterms:W3CDTF">2022-03-15T19:16:58Z</dcterms:modified>
</cp:coreProperties>
</file>